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140" windowHeight="98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H35" i="1" l="1"/>
  <c r="DH31" i="1"/>
  <c r="DG29" i="1"/>
  <c r="DD29" i="1"/>
  <c r="DA29" i="1"/>
  <c r="CX29" i="1"/>
  <c r="DG27" i="1"/>
  <c r="DD27" i="1"/>
  <c r="DA27" i="1"/>
  <c r="CX27" i="1"/>
  <c r="DG26" i="1"/>
  <c r="DD26" i="1"/>
  <c r="DA26" i="1"/>
  <c r="CX26" i="1"/>
  <c r="DG25" i="1"/>
  <c r="DD25" i="1"/>
  <c r="DA25" i="1"/>
  <c r="CX25" i="1"/>
  <c r="DG24" i="1"/>
  <c r="DD24" i="1"/>
  <c r="DA24" i="1"/>
  <c r="CX24" i="1"/>
  <c r="DG23" i="1"/>
  <c r="DD23" i="1"/>
  <c r="DA23" i="1"/>
  <c r="CX23" i="1"/>
  <c r="DG22" i="1"/>
  <c r="DF22" i="1"/>
  <c r="DC22" i="1"/>
  <c r="DD22" i="1" s="1"/>
  <c r="DA22" i="1"/>
  <c r="CZ22" i="1"/>
  <c r="CW22" i="1"/>
  <c r="CX22" i="1" s="1"/>
  <c r="DG21" i="1"/>
  <c r="DD21" i="1"/>
  <c r="DA21" i="1"/>
  <c r="CX21" i="1"/>
  <c r="DG20" i="1"/>
  <c r="DD20" i="1"/>
  <c r="DA20" i="1"/>
  <c r="CX20" i="1"/>
  <c r="DG19" i="1"/>
  <c r="DD19" i="1"/>
  <c r="DA19" i="1"/>
  <c r="CX19" i="1"/>
  <c r="DG18" i="1"/>
  <c r="DD18" i="1"/>
  <c r="DA18" i="1"/>
  <c r="CX18" i="1"/>
  <c r="DG17" i="1"/>
  <c r="DD17" i="1"/>
  <c r="DA17" i="1"/>
  <c r="CX17" i="1"/>
  <c r="DG16" i="1"/>
  <c r="DD16" i="1"/>
  <c r="DD32" i="1" s="1"/>
  <c r="DA16" i="1"/>
  <c r="CX16" i="1"/>
  <c r="DG15" i="1"/>
  <c r="DD15" i="1"/>
  <c r="DA15" i="1"/>
  <c r="CX15" i="1"/>
  <c r="DG14" i="1"/>
  <c r="DG32" i="1" s="1"/>
  <c r="DD14" i="1"/>
  <c r="DA14" i="1"/>
  <c r="DA32" i="1" s="1"/>
  <c r="CX14" i="1"/>
  <c r="DG13" i="1"/>
  <c r="DD13" i="1"/>
  <c r="DA13" i="1"/>
  <c r="CX13" i="1"/>
  <c r="DG12" i="1"/>
  <c r="DD12" i="1"/>
  <c r="DA12" i="1"/>
  <c r="CX12" i="1"/>
  <c r="DG11" i="1"/>
  <c r="DD11" i="1"/>
  <c r="DA11" i="1"/>
  <c r="CX11" i="1"/>
  <c r="DG10" i="1"/>
  <c r="DD10" i="1"/>
  <c r="DA10" i="1"/>
  <c r="CX10" i="1"/>
  <c r="DG9" i="1"/>
  <c r="DD9" i="1"/>
  <c r="DA9" i="1"/>
  <c r="CX9" i="1"/>
  <c r="DG8" i="1"/>
  <c r="DD8" i="1"/>
  <c r="DA8" i="1"/>
  <c r="CX8" i="1"/>
  <c r="DG7" i="1"/>
  <c r="DD7" i="1"/>
  <c r="DA7" i="1"/>
  <c r="CX7" i="1"/>
  <c r="DG6" i="1"/>
  <c r="DD6" i="1"/>
  <c r="DA6" i="1"/>
  <c r="CX6" i="1"/>
  <c r="CX30" i="1" l="1"/>
  <c r="DD30" i="1"/>
  <c r="DA30" i="1"/>
  <c r="CX32" i="1"/>
  <c r="DG36" i="1" s="1"/>
  <c r="DG30" i="1"/>
  <c r="BY12" i="1"/>
  <c r="AF30" i="1"/>
  <c r="CT31" i="1"/>
  <c r="CF31" i="1"/>
  <c r="BR31" i="1"/>
  <c r="BD31" i="1"/>
  <c r="AP31" i="1"/>
  <c r="AB31" i="1"/>
  <c r="CP18" i="1"/>
  <c r="CP32" i="1"/>
  <c r="CB18" i="1"/>
  <c r="CB32" i="1"/>
  <c r="CE36" i="1"/>
  <c r="BN18" i="1"/>
  <c r="BN32" i="1"/>
  <c r="BQ36" i="1"/>
  <c r="AZ18" i="1"/>
  <c r="AZ32" i="1"/>
  <c r="BC36" i="1"/>
  <c r="AL18" i="1"/>
  <c r="AL32" i="1"/>
  <c r="AO36" i="1"/>
  <c r="BR3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40" i="1"/>
  <c r="BG22" i="1"/>
  <c r="BH22" i="1"/>
  <c r="BH23" i="1"/>
  <c r="BH24" i="1"/>
  <c r="BH25" i="1"/>
  <c r="BH26" i="1"/>
  <c r="BH27" i="1"/>
  <c r="BH29" i="1"/>
  <c r="BK6" i="1"/>
  <c r="BK7" i="1"/>
  <c r="BK8" i="1"/>
  <c r="BK9" i="1"/>
  <c r="BK10" i="1"/>
  <c r="BK11" i="1"/>
  <c r="BK12" i="1"/>
  <c r="BK13" i="1"/>
  <c r="BK14" i="1"/>
  <c r="BK15" i="1"/>
  <c r="BK16" i="1"/>
  <c r="BK17" i="1"/>
  <c r="BK18" i="1"/>
  <c r="BK19" i="1"/>
  <c r="BK20" i="1"/>
  <c r="BK21" i="1"/>
  <c r="BJ22" i="1"/>
  <c r="BK22" i="1"/>
  <c r="BK23" i="1"/>
  <c r="BK24" i="1"/>
  <c r="BK25" i="1"/>
  <c r="BK26" i="1"/>
  <c r="BK27" i="1"/>
  <c r="BK29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30" i="1" s="1"/>
  <c r="BQ34" i="1" s="1"/>
  <c r="BN19" i="1"/>
  <c r="BN20" i="1"/>
  <c r="BN21" i="1"/>
  <c r="BM22" i="1"/>
  <c r="BN22" i="1"/>
  <c r="BN23" i="1"/>
  <c r="BN24" i="1"/>
  <c r="BN25" i="1"/>
  <c r="BN26" i="1"/>
  <c r="BN27" i="1"/>
  <c r="BN29" i="1"/>
  <c r="BQ6" i="1"/>
  <c r="BQ7" i="1"/>
  <c r="BQ8" i="1"/>
  <c r="BQ9" i="1"/>
  <c r="BQ10" i="1"/>
  <c r="BQ11" i="1"/>
  <c r="BQ12" i="1"/>
  <c r="BQ13" i="1"/>
  <c r="BQ14" i="1"/>
  <c r="BQ15" i="1"/>
  <c r="BQ16" i="1"/>
  <c r="BQ17" i="1"/>
  <c r="BQ18" i="1"/>
  <c r="BQ19" i="1"/>
  <c r="BQ20" i="1"/>
  <c r="BQ21" i="1"/>
  <c r="BP22" i="1"/>
  <c r="BQ22" i="1"/>
  <c r="BQ23" i="1"/>
  <c r="BQ24" i="1"/>
  <c r="BQ25" i="1"/>
  <c r="BQ26" i="1"/>
  <c r="BQ27" i="1"/>
  <c r="BQ29" i="1"/>
  <c r="BQ32" i="1"/>
  <c r="BK32" i="1"/>
  <c r="BH32" i="1"/>
  <c r="BD3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S22" i="1"/>
  <c r="AT22" i="1"/>
  <c r="AT23" i="1"/>
  <c r="AT24" i="1"/>
  <c r="AT25" i="1"/>
  <c r="AT26" i="1"/>
  <c r="AT27" i="1"/>
  <c r="AT29" i="1"/>
  <c r="AW6" i="1"/>
  <c r="AW7" i="1"/>
  <c r="AW8" i="1"/>
  <c r="AW9" i="1"/>
  <c r="AW10" i="1"/>
  <c r="AW30" i="1"/>
  <c r="AW11" i="1"/>
  <c r="AW12" i="1"/>
  <c r="AW13" i="1"/>
  <c r="AW14" i="1"/>
  <c r="AW15" i="1"/>
  <c r="AW16" i="1"/>
  <c r="AW17" i="1"/>
  <c r="AW18" i="1"/>
  <c r="AW19" i="1"/>
  <c r="AW20" i="1"/>
  <c r="AW21" i="1"/>
  <c r="AV22" i="1"/>
  <c r="AW22" i="1"/>
  <c r="AW23" i="1"/>
  <c r="AW24" i="1"/>
  <c r="AW25" i="1"/>
  <c r="AW26" i="1"/>
  <c r="AW27" i="1"/>
  <c r="AW29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9" i="1"/>
  <c r="AZ20" i="1"/>
  <c r="AZ21" i="1"/>
  <c r="AY22" i="1"/>
  <c r="AZ22" i="1"/>
  <c r="AZ23" i="1"/>
  <c r="AZ24" i="1"/>
  <c r="AZ25" i="1"/>
  <c r="AZ26" i="1"/>
  <c r="AZ27" i="1"/>
  <c r="AZ29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B22" i="1"/>
  <c r="BC22" i="1"/>
  <c r="BC23" i="1"/>
  <c r="BC24" i="1"/>
  <c r="BC25" i="1"/>
  <c r="BC26" i="1"/>
  <c r="BC27" i="1"/>
  <c r="BC29" i="1"/>
  <c r="BC32" i="1"/>
  <c r="AW32" i="1"/>
  <c r="AT32" i="1"/>
  <c r="CT35" i="1"/>
  <c r="CF35" i="1"/>
  <c r="AP35" i="1"/>
  <c r="AB35" i="1"/>
  <c r="CJ6" i="1"/>
  <c r="CJ7" i="1"/>
  <c r="CJ8" i="1"/>
  <c r="CJ9" i="1"/>
  <c r="CJ10" i="1"/>
  <c r="CJ11" i="1"/>
  <c r="CJ12" i="1"/>
  <c r="CJ13" i="1"/>
  <c r="CJ14" i="1"/>
  <c r="CJ15" i="1"/>
  <c r="CJ16" i="1"/>
  <c r="CJ17" i="1"/>
  <c r="CJ18" i="1"/>
  <c r="CJ19" i="1"/>
  <c r="CJ20" i="1"/>
  <c r="CJ21" i="1"/>
  <c r="CI22" i="1"/>
  <c r="CJ22" i="1"/>
  <c r="CJ23" i="1"/>
  <c r="CJ24" i="1"/>
  <c r="CJ25" i="1"/>
  <c r="CJ26" i="1"/>
  <c r="CJ27" i="1"/>
  <c r="CJ29" i="1"/>
  <c r="CM6" i="1"/>
  <c r="CM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L22" i="1"/>
  <c r="CM22" i="1"/>
  <c r="CM23" i="1"/>
  <c r="CM24" i="1"/>
  <c r="CM25" i="1"/>
  <c r="CM26" i="1"/>
  <c r="CM27" i="1"/>
  <c r="CM29" i="1"/>
  <c r="CP6" i="1"/>
  <c r="CP7" i="1"/>
  <c r="CP8" i="1"/>
  <c r="CP9" i="1"/>
  <c r="CP10" i="1"/>
  <c r="CP11" i="1"/>
  <c r="CP12" i="1"/>
  <c r="CP13" i="1"/>
  <c r="CP14" i="1"/>
  <c r="CP15" i="1"/>
  <c r="CP16" i="1"/>
  <c r="CP17" i="1"/>
  <c r="CP19" i="1"/>
  <c r="CP20" i="1"/>
  <c r="CP21" i="1"/>
  <c r="CO22" i="1"/>
  <c r="CP22" i="1"/>
  <c r="CP23" i="1"/>
  <c r="CP24" i="1"/>
  <c r="CP25" i="1"/>
  <c r="CP26" i="1"/>
  <c r="CP27" i="1"/>
  <c r="CP29" i="1"/>
  <c r="CS6" i="1"/>
  <c r="CS7" i="1"/>
  <c r="CS8" i="1"/>
  <c r="CS9" i="1"/>
  <c r="CS10" i="1"/>
  <c r="CS11" i="1"/>
  <c r="CS30" i="1" s="1"/>
  <c r="CS12" i="1"/>
  <c r="CS13" i="1"/>
  <c r="CS14" i="1"/>
  <c r="CS15" i="1"/>
  <c r="CS16" i="1"/>
  <c r="CS17" i="1"/>
  <c r="CS18" i="1"/>
  <c r="CS19" i="1"/>
  <c r="CS20" i="1"/>
  <c r="CS21" i="1"/>
  <c r="CR22" i="1"/>
  <c r="CS22" i="1"/>
  <c r="CS23" i="1"/>
  <c r="CS24" i="1"/>
  <c r="CS25" i="1"/>
  <c r="CS26" i="1"/>
  <c r="CS27" i="1"/>
  <c r="CS29" i="1"/>
  <c r="CS32" i="1"/>
  <c r="CM32" i="1"/>
  <c r="CJ32" i="1"/>
  <c r="BV6" i="1"/>
  <c r="BV7" i="1"/>
  <c r="BV8" i="1"/>
  <c r="BV9" i="1"/>
  <c r="BV10" i="1"/>
  <c r="BV11" i="1"/>
  <c r="BV12" i="1"/>
  <c r="BV13" i="1"/>
  <c r="BV14" i="1"/>
  <c r="BV15" i="1"/>
  <c r="BV16" i="1"/>
  <c r="BV17" i="1"/>
  <c r="BV18" i="1"/>
  <c r="BV19" i="1"/>
  <c r="BV20" i="1"/>
  <c r="BV21" i="1"/>
  <c r="BU22" i="1"/>
  <c r="BV22" i="1"/>
  <c r="BV23" i="1"/>
  <c r="BV24" i="1"/>
  <c r="BV25" i="1"/>
  <c r="BV26" i="1"/>
  <c r="BV27" i="1"/>
  <c r="BV29" i="1"/>
  <c r="BY6" i="1"/>
  <c r="BY7" i="1"/>
  <c r="BY8" i="1"/>
  <c r="BY9" i="1"/>
  <c r="BY10" i="1"/>
  <c r="BY11" i="1"/>
  <c r="BY13" i="1"/>
  <c r="BY14" i="1"/>
  <c r="BY15" i="1"/>
  <c r="BY16" i="1"/>
  <c r="BY17" i="1"/>
  <c r="BY18" i="1"/>
  <c r="BY19" i="1"/>
  <c r="BY20" i="1"/>
  <c r="BY21" i="1"/>
  <c r="BX22" i="1"/>
  <c r="BY22" i="1"/>
  <c r="BY23" i="1"/>
  <c r="BY24" i="1"/>
  <c r="BY25" i="1"/>
  <c r="BY26" i="1"/>
  <c r="BY27" i="1"/>
  <c r="BY29" i="1"/>
  <c r="CB6" i="1"/>
  <c r="CB7" i="1"/>
  <c r="CB8" i="1"/>
  <c r="CB9" i="1"/>
  <c r="CB10" i="1"/>
  <c r="CB11" i="1"/>
  <c r="CB12" i="1"/>
  <c r="CB13" i="1"/>
  <c r="CB14" i="1"/>
  <c r="CB15" i="1"/>
  <c r="CB16" i="1"/>
  <c r="CB17" i="1"/>
  <c r="CB19" i="1"/>
  <c r="CB20" i="1"/>
  <c r="CB21" i="1"/>
  <c r="CA22" i="1"/>
  <c r="CB22" i="1"/>
  <c r="CB23" i="1"/>
  <c r="CB24" i="1"/>
  <c r="CB25" i="1"/>
  <c r="CB26" i="1"/>
  <c r="CB27" i="1"/>
  <c r="CB29" i="1"/>
  <c r="CE6" i="1"/>
  <c r="CE7" i="1"/>
  <c r="CE8" i="1"/>
  <c r="CE9" i="1"/>
  <c r="CE10" i="1"/>
  <c r="CE11" i="1"/>
  <c r="CE12" i="1"/>
  <c r="CE13" i="1"/>
  <c r="CE14" i="1"/>
  <c r="CE15" i="1"/>
  <c r="CE16" i="1"/>
  <c r="CE17" i="1"/>
  <c r="CE18" i="1"/>
  <c r="CE19" i="1"/>
  <c r="CE20" i="1"/>
  <c r="CE21" i="1"/>
  <c r="CD22" i="1"/>
  <c r="CE22" i="1"/>
  <c r="CE23" i="1"/>
  <c r="CE24" i="1"/>
  <c r="CE25" i="1"/>
  <c r="CE26" i="1"/>
  <c r="CE27" i="1"/>
  <c r="CE29" i="1"/>
  <c r="CE32" i="1"/>
  <c r="BY32" i="1"/>
  <c r="BV32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E22" i="1"/>
  <c r="AF22" i="1"/>
  <c r="AF23" i="1"/>
  <c r="AF24" i="1"/>
  <c r="AF25" i="1"/>
  <c r="AF26" i="1"/>
  <c r="AF27" i="1"/>
  <c r="AF29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H22" i="1"/>
  <c r="AI22" i="1"/>
  <c r="AI23" i="1"/>
  <c r="AI24" i="1"/>
  <c r="AI25" i="1"/>
  <c r="AI26" i="1"/>
  <c r="AI27" i="1"/>
  <c r="AI29" i="1"/>
  <c r="AL6" i="1"/>
  <c r="AL7" i="1"/>
  <c r="AL8" i="1"/>
  <c r="AL9" i="1"/>
  <c r="AL10" i="1"/>
  <c r="AL11" i="1"/>
  <c r="AL30" i="1" s="1"/>
  <c r="AO34" i="1" s="1"/>
  <c r="AL12" i="1"/>
  <c r="AL13" i="1"/>
  <c r="AL14" i="1"/>
  <c r="AL15" i="1"/>
  <c r="AL16" i="1"/>
  <c r="AL17" i="1"/>
  <c r="AL19" i="1"/>
  <c r="AL20" i="1"/>
  <c r="AL21" i="1"/>
  <c r="AK22" i="1"/>
  <c r="AL22" i="1"/>
  <c r="AL23" i="1"/>
  <c r="AL24" i="1"/>
  <c r="AL25" i="1"/>
  <c r="AL26" i="1"/>
  <c r="AL27" i="1"/>
  <c r="AL29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N22" i="1"/>
  <c r="AO22" i="1"/>
  <c r="AO23" i="1"/>
  <c r="AO24" i="1"/>
  <c r="AO25" i="1"/>
  <c r="AO26" i="1"/>
  <c r="AO27" i="1"/>
  <c r="AO29" i="1"/>
  <c r="AO32" i="1"/>
  <c r="AI32" i="1"/>
  <c r="AF32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Q22" i="1"/>
  <c r="R22" i="1"/>
  <c r="R23" i="1"/>
  <c r="R24" i="1"/>
  <c r="R25" i="1"/>
  <c r="R26" i="1"/>
  <c r="R27" i="1"/>
  <c r="R30" i="1"/>
  <c r="R29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T22" i="1"/>
  <c r="U22" i="1"/>
  <c r="U23" i="1"/>
  <c r="U24" i="1"/>
  <c r="U25" i="1"/>
  <c r="U26" i="1"/>
  <c r="U27" i="1"/>
  <c r="U30" i="1"/>
  <c r="U29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30" i="1"/>
  <c r="AA34" i="1"/>
  <c r="X19" i="1"/>
  <c r="X20" i="1"/>
  <c r="X21" i="1"/>
  <c r="W22" i="1"/>
  <c r="X22" i="1"/>
  <c r="X23" i="1"/>
  <c r="X24" i="1"/>
  <c r="X25" i="1"/>
  <c r="X26" i="1"/>
  <c r="X27" i="1"/>
  <c r="X29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Z22" i="1"/>
  <c r="AA22" i="1"/>
  <c r="AA23" i="1"/>
  <c r="AA24" i="1"/>
  <c r="AA25" i="1"/>
  <c r="AA26" i="1"/>
  <c r="AA27" i="1"/>
  <c r="AA30" i="1"/>
  <c r="AA29" i="1"/>
  <c r="M27" i="1"/>
  <c r="M26" i="1"/>
  <c r="M25" i="1"/>
  <c r="M24" i="1"/>
  <c r="M23" i="1"/>
  <c r="I22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AA32" i="1"/>
  <c r="U32" i="1"/>
  <c r="R32" i="1"/>
  <c r="BQ30" i="1"/>
  <c r="X32" i="1"/>
  <c r="AA36" i="1"/>
  <c r="CJ30" i="1"/>
  <c r="CM30" i="1"/>
  <c r="CS36" i="1"/>
  <c r="AI30" i="1"/>
  <c r="AO30" i="1"/>
  <c r="BC30" i="1"/>
  <c r="AZ30" i="1"/>
  <c r="BC34" i="1" s="1"/>
  <c r="BK30" i="1"/>
  <c r="CE30" i="1"/>
  <c r="BY30" i="1"/>
  <c r="BV30" i="1"/>
  <c r="BH30" i="1"/>
  <c r="AT30" i="1"/>
  <c r="CB30" i="1" l="1"/>
  <c r="CE34" i="1" s="1"/>
  <c r="CP30" i="1"/>
  <c r="CS34" i="1" s="1"/>
  <c r="DG34" i="1"/>
</calcChain>
</file>

<file path=xl/sharedStrings.xml><?xml version="1.0" encoding="utf-8"?>
<sst xmlns="http://schemas.openxmlformats.org/spreadsheetml/2006/main" count="519" uniqueCount="93">
  <si>
    <t>APID</t>
  </si>
  <si>
    <t>C0</t>
  </si>
  <si>
    <t>C2</t>
  </si>
  <si>
    <t>C4</t>
  </si>
  <si>
    <t>C6</t>
  </si>
  <si>
    <t>C8</t>
  </si>
  <si>
    <t>CA</t>
  </si>
  <si>
    <t>CC</t>
  </si>
  <si>
    <t>CD</t>
  </si>
  <si>
    <t>CE</t>
  </si>
  <si>
    <t>CF</t>
  </si>
  <si>
    <t>D0</t>
  </si>
  <si>
    <t>D1</t>
  </si>
  <si>
    <t>D2</t>
  </si>
  <si>
    <t>D3</t>
  </si>
  <si>
    <t>D4</t>
  </si>
  <si>
    <t>D6</t>
  </si>
  <si>
    <t>D7</t>
  </si>
  <si>
    <t>D8</t>
  </si>
  <si>
    <t>D9</t>
  </si>
  <si>
    <t>DA</t>
  </si>
  <si>
    <t>DB</t>
  </si>
  <si>
    <t>Def</t>
  </si>
  <si>
    <t>Mass</t>
  </si>
  <si>
    <t>Name</t>
  </si>
  <si>
    <t>P1A</t>
  </si>
  <si>
    <t>P1B</t>
  </si>
  <si>
    <t>P1C</t>
  </si>
  <si>
    <t>P2</t>
  </si>
  <si>
    <t>P3</t>
  </si>
  <si>
    <t>P4A</t>
  </si>
  <si>
    <t>P4B</t>
  </si>
  <si>
    <t>P4B-burst</t>
  </si>
  <si>
    <t>P4A-burst</t>
  </si>
  <si>
    <t>P4C</t>
  </si>
  <si>
    <t>P4C-burst</t>
  </si>
  <si>
    <t>P4D</t>
  </si>
  <si>
    <t>P4D-burst</t>
  </si>
  <si>
    <t>Rate1</t>
  </si>
  <si>
    <t>Rate2</t>
  </si>
  <si>
    <t>Rate3</t>
  </si>
  <si>
    <t>MassHist</t>
  </si>
  <si>
    <t>Events</t>
  </si>
  <si>
    <t>Hkp</t>
  </si>
  <si>
    <t>Fst Hkp</t>
  </si>
  <si>
    <t>Conic</t>
  </si>
  <si>
    <t>Ram</t>
  </si>
  <si>
    <t>Pickup</t>
  </si>
  <si>
    <t>Scan</t>
  </si>
  <si>
    <t>Mode</t>
  </si>
  <si>
    <t>Misc</t>
  </si>
  <si>
    <t xml:space="preserve">Mode </t>
  </si>
  <si>
    <t>P1D</t>
  </si>
  <si>
    <t>2A</t>
  </si>
  <si>
    <t>Survey Data Rate</t>
  </si>
  <si>
    <t>Burst Data Rate</t>
  </si>
  <si>
    <t>% Orbit in mode</t>
  </si>
  <si>
    <t>64Ex2M</t>
  </si>
  <si>
    <t>32Ex32M</t>
  </si>
  <si>
    <t>4Ex64M</t>
  </si>
  <si>
    <t>32Ex64M</t>
  </si>
  <si>
    <t>32Ex16D</t>
  </si>
  <si>
    <t>16Ex4Dx16A</t>
  </si>
  <si>
    <t>32Ex32Mx8D</t>
  </si>
  <si>
    <t>16Ex16Mx4Dx16A</t>
  </si>
  <si>
    <t>32Ex8Mx4Dx16A</t>
  </si>
  <si>
    <t>32Ex8Mx16A</t>
  </si>
  <si>
    <t>2Mx4Dx16A</t>
  </si>
  <si>
    <t>1024M</t>
  </si>
  <si>
    <t>minutes at RAM rate (per 4.5 hr orbit)</t>
  </si>
  <si>
    <t>minutes at CONIC rate (per 4.5 hr orbit)</t>
  </si>
  <si>
    <t>minutes at SCAN rate (per 4.5 hr orbit)</t>
  </si>
  <si>
    <t>minutes in PICKUP mode (per 4.5 hour orbit)</t>
  </si>
  <si>
    <t>mode changes per orbit (generate events)</t>
  </si>
  <si>
    <t>En</t>
  </si>
  <si>
    <t>An</t>
  </si>
  <si>
    <t>Byt</t>
  </si>
  <si>
    <t>#/pkt</t>
  </si>
  <si>
    <t>size</t>
  </si>
  <si>
    <t>%ovhd</t>
  </si>
  <si>
    <t>Orbit Averaged Survey Data Rate</t>
  </si>
  <si>
    <t>rate</t>
  </si>
  <si>
    <t>MAVEN STATIC Modes</t>
  </si>
  <si>
    <t>NTE</t>
  </si>
  <si>
    <t>x</t>
  </si>
  <si>
    <t>Default at ATLO</t>
  </si>
  <si>
    <t>Notes: change the RTS_STASTART.py  and Mode commands to include cmd.PFP_LOADTABLE(21,12,0x01) so that event readout is at 1 kbit/s rather than 2 kbit/s</t>
  </si>
  <si>
    <t>NTE survey rate to s/c</t>
  </si>
  <si>
    <t>Event rate</t>
  </si>
  <si>
    <t>survey</t>
  </si>
  <si>
    <t>burst</t>
  </si>
  <si>
    <t>peak</t>
  </si>
  <si>
    <t>P4E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</si>
</sst>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45"/>
  <sheetViews>
    <sheetView tabSelected="1" workbookViewId="0">
      <selection activeCell="I33" sqref="I33"/>
    </sheetView>
  </sheetViews>
  <sheetFormatPr defaultRowHeight="15" x14ac:dyDescent="0.25"/>
  <cols>
    <col min="2" max="2" width="5" customWidth="1"/>
    <col min="3" max="3" width="17" customWidth="1"/>
    <col min="5" max="5" width="4" customWidth="1"/>
    <col min="6" max="6" width="5.140625" customWidth="1"/>
    <col min="7" max="7" width="4.140625" customWidth="1"/>
    <col min="8" max="8" width="4.42578125" customWidth="1"/>
    <col min="9" max="9" width="7" customWidth="1"/>
    <col min="10" max="10" width="4.85546875" customWidth="1"/>
    <col min="11" max="11" width="6" style="3" customWidth="1"/>
    <col min="12" max="13" width="5.5703125" customWidth="1"/>
    <col min="14" max="14" width="9.7109375" customWidth="1"/>
    <col min="15" max="15" width="5.28515625" customWidth="1"/>
    <col min="16" max="16" width="17.140625" customWidth="1"/>
    <col min="17" max="17" width="6" customWidth="1"/>
    <col min="19" max="19" width="2.85546875" customWidth="1"/>
    <col min="20" max="20" width="6.140625" customWidth="1"/>
    <col min="22" max="22" width="2.7109375" customWidth="1"/>
    <col min="23" max="23" width="6.5703125" customWidth="1"/>
    <col min="25" max="25" width="2.85546875" customWidth="1"/>
    <col min="26" max="26" width="5.5703125" customWidth="1"/>
    <col min="28" max="28" width="16.42578125" customWidth="1"/>
    <col min="29" max="29" width="5" customWidth="1"/>
    <col min="30" max="30" width="16.7109375" customWidth="1"/>
    <col min="31" max="31" width="6.140625" customWidth="1"/>
    <col min="33" max="33" width="2.42578125" customWidth="1"/>
    <col min="34" max="34" width="5.7109375" customWidth="1"/>
    <col min="36" max="36" width="2.42578125" customWidth="1"/>
    <col min="37" max="37" width="7" customWidth="1"/>
    <col min="39" max="39" width="2.42578125" customWidth="1"/>
    <col min="40" max="40" width="6.42578125" customWidth="1"/>
    <col min="42" max="42" width="16.42578125" customWidth="1"/>
    <col min="43" max="43" width="5" customWidth="1"/>
    <col min="44" max="44" width="16.7109375" customWidth="1"/>
    <col min="45" max="45" width="6.140625" customWidth="1"/>
    <col min="47" max="47" width="2.42578125" customWidth="1"/>
    <col min="48" max="48" width="5.7109375" customWidth="1"/>
    <col min="50" max="50" width="2.42578125" customWidth="1"/>
    <col min="51" max="51" width="6.28515625" customWidth="1"/>
    <col min="53" max="53" width="2.42578125" customWidth="1"/>
    <col min="54" max="54" width="6.42578125" customWidth="1"/>
    <col min="56" max="56" width="16.42578125" customWidth="1"/>
    <col min="57" max="57" width="5" customWidth="1"/>
    <col min="58" max="58" width="16.7109375" customWidth="1"/>
    <col min="59" max="59" width="6.140625" customWidth="1"/>
    <col min="61" max="61" width="2.42578125" customWidth="1"/>
    <col min="62" max="62" width="5.7109375" customWidth="1"/>
    <col min="64" max="64" width="2.42578125" customWidth="1"/>
    <col min="65" max="65" width="6.28515625" customWidth="1"/>
    <col min="67" max="67" width="2.42578125" customWidth="1"/>
    <col min="68" max="68" width="6.42578125" customWidth="1"/>
    <col min="70" max="70" width="16.42578125" customWidth="1"/>
    <col min="71" max="71" width="5" customWidth="1"/>
    <col min="72" max="72" width="16.7109375" customWidth="1"/>
    <col min="73" max="73" width="5.5703125" customWidth="1"/>
    <col min="75" max="75" width="2.42578125" customWidth="1"/>
    <col min="76" max="76" width="5.7109375" customWidth="1"/>
    <col min="78" max="78" width="2.42578125" customWidth="1"/>
    <col min="79" max="79" width="6.28515625" customWidth="1"/>
    <col min="81" max="81" width="2.42578125" customWidth="1"/>
    <col min="82" max="82" width="6.42578125" customWidth="1"/>
    <col min="84" max="84" width="16.42578125" customWidth="1"/>
    <col min="85" max="85" width="5" customWidth="1"/>
    <col min="86" max="86" width="16.7109375" customWidth="1"/>
    <col min="87" max="87" width="5.5703125" customWidth="1"/>
    <col min="89" max="89" width="2.42578125" customWidth="1"/>
    <col min="90" max="90" width="5.7109375" customWidth="1"/>
    <col min="92" max="92" width="2.42578125" customWidth="1"/>
    <col min="93" max="93" width="6.28515625" customWidth="1"/>
    <col min="95" max="95" width="2.42578125" customWidth="1"/>
    <col min="96" max="96" width="6.42578125" customWidth="1"/>
    <col min="98" max="98" width="16.140625" customWidth="1"/>
    <col min="99" max="99" width="5" customWidth="1"/>
    <col min="100" max="100" width="16.7109375" customWidth="1"/>
    <col min="101" max="101" width="5.5703125" customWidth="1"/>
    <col min="103" max="103" width="2.42578125" customWidth="1"/>
    <col min="104" max="104" width="5.7109375" customWidth="1"/>
    <col min="106" max="106" width="2.42578125" customWidth="1"/>
    <col min="107" max="107" width="6.28515625" customWidth="1"/>
    <col min="109" max="109" width="2.42578125" customWidth="1"/>
    <col min="110" max="110" width="6.42578125" customWidth="1"/>
    <col min="112" max="112" width="16.140625" customWidth="1"/>
  </cols>
  <sheetData>
    <row r="1" spans="1:111" x14ac:dyDescent="0.25">
      <c r="A1" t="s">
        <v>82</v>
      </c>
    </row>
    <row r="2" spans="1:111" x14ac:dyDescent="0.25">
      <c r="Q2" t="s">
        <v>51</v>
      </c>
      <c r="R2">
        <v>1</v>
      </c>
      <c r="S2" t="s">
        <v>84</v>
      </c>
      <c r="AE2" t="s">
        <v>49</v>
      </c>
      <c r="AF2">
        <v>1</v>
      </c>
      <c r="AG2" t="s">
        <v>84</v>
      </c>
      <c r="AS2" t="s">
        <v>49</v>
      </c>
      <c r="AT2">
        <v>1.5</v>
      </c>
      <c r="AU2" t="s">
        <v>84</v>
      </c>
      <c r="BG2" t="s">
        <v>49</v>
      </c>
      <c r="BH2">
        <v>2</v>
      </c>
      <c r="BI2" t="s">
        <v>84</v>
      </c>
      <c r="BU2" t="s">
        <v>49</v>
      </c>
      <c r="BV2">
        <v>3.25</v>
      </c>
      <c r="BW2" t="s">
        <v>84</v>
      </c>
      <c r="CI2" t="s">
        <v>49</v>
      </c>
      <c r="CJ2">
        <v>4.5</v>
      </c>
      <c r="CK2" t="s">
        <v>84</v>
      </c>
      <c r="CW2" t="s">
        <v>49</v>
      </c>
      <c r="CX2">
        <v>4</v>
      </c>
      <c r="CY2" t="s">
        <v>84</v>
      </c>
    </row>
    <row r="3" spans="1:111" x14ac:dyDescent="0.25">
      <c r="Q3" t="s">
        <v>85</v>
      </c>
    </row>
    <row r="5" spans="1:111" x14ac:dyDescent="0.25">
      <c r="B5" t="s">
        <v>0</v>
      </c>
      <c r="D5" t="s">
        <v>24</v>
      </c>
      <c r="E5" t="s">
        <v>74</v>
      </c>
      <c r="F5" t="s">
        <v>23</v>
      </c>
      <c r="G5" t="s">
        <v>22</v>
      </c>
      <c r="H5" t="s">
        <v>75</v>
      </c>
      <c r="I5" t="s">
        <v>50</v>
      </c>
      <c r="J5" t="s">
        <v>76</v>
      </c>
      <c r="K5" s="3" t="s">
        <v>77</v>
      </c>
      <c r="L5" t="s">
        <v>78</v>
      </c>
      <c r="M5" t="s">
        <v>79</v>
      </c>
      <c r="O5" t="s">
        <v>0</v>
      </c>
      <c r="Q5" t="s">
        <v>46</v>
      </c>
      <c r="R5" s="4" t="s">
        <v>81</v>
      </c>
      <c r="T5" t="s">
        <v>45</v>
      </c>
      <c r="U5" s="4" t="s">
        <v>81</v>
      </c>
      <c r="W5" t="s">
        <v>47</v>
      </c>
      <c r="X5" s="4" t="s">
        <v>81</v>
      </c>
      <c r="Z5" t="s">
        <v>48</v>
      </c>
      <c r="AA5" s="4" t="s">
        <v>81</v>
      </c>
      <c r="AC5" t="s">
        <v>0</v>
      </c>
      <c r="AE5" t="s">
        <v>46</v>
      </c>
      <c r="AF5" s="4" t="s">
        <v>81</v>
      </c>
      <c r="AH5" t="s">
        <v>45</v>
      </c>
      <c r="AI5" s="4" t="s">
        <v>81</v>
      </c>
      <c r="AK5" t="s">
        <v>47</v>
      </c>
      <c r="AL5" s="4" t="s">
        <v>81</v>
      </c>
      <c r="AN5" t="s">
        <v>48</v>
      </c>
      <c r="AO5" s="4" t="s">
        <v>81</v>
      </c>
      <c r="AQ5" t="s">
        <v>0</v>
      </c>
      <c r="AS5" t="s">
        <v>46</v>
      </c>
      <c r="AT5" s="4" t="s">
        <v>81</v>
      </c>
      <c r="AV5" t="s">
        <v>45</v>
      </c>
      <c r="AW5" s="4" t="s">
        <v>81</v>
      </c>
      <c r="AY5" t="s">
        <v>47</v>
      </c>
      <c r="AZ5" s="4" t="s">
        <v>81</v>
      </c>
      <c r="BB5" t="s">
        <v>48</v>
      </c>
      <c r="BC5" s="4" t="s">
        <v>81</v>
      </c>
      <c r="BE5" t="s">
        <v>0</v>
      </c>
      <c r="BG5" t="s">
        <v>46</v>
      </c>
      <c r="BH5" s="4" t="s">
        <v>81</v>
      </c>
      <c r="BJ5" t="s">
        <v>45</v>
      </c>
      <c r="BK5" s="4" t="s">
        <v>81</v>
      </c>
      <c r="BM5" t="s">
        <v>47</v>
      </c>
      <c r="BN5" s="4" t="s">
        <v>81</v>
      </c>
      <c r="BP5" t="s">
        <v>48</v>
      </c>
      <c r="BQ5" s="4" t="s">
        <v>81</v>
      </c>
      <c r="BS5" t="s">
        <v>0</v>
      </c>
      <c r="BU5" t="s">
        <v>46</v>
      </c>
      <c r="BV5" s="4" t="s">
        <v>81</v>
      </c>
      <c r="BX5" t="s">
        <v>45</v>
      </c>
      <c r="BY5" s="4" t="s">
        <v>81</v>
      </c>
      <c r="CA5" t="s">
        <v>47</v>
      </c>
      <c r="CB5" s="4" t="s">
        <v>81</v>
      </c>
      <c r="CD5" t="s">
        <v>48</v>
      </c>
      <c r="CE5" s="4" t="s">
        <v>81</v>
      </c>
      <c r="CG5" t="s">
        <v>0</v>
      </c>
      <c r="CI5" t="s">
        <v>46</v>
      </c>
      <c r="CJ5" s="4" t="s">
        <v>81</v>
      </c>
      <c r="CL5" t="s">
        <v>45</v>
      </c>
      <c r="CM5" s="4" t="s">
        <v>81</v>
      </c>
      <c r="CO5" t="s">
        <v>47</v>
      </c>
      <c r="CP5" s="4" t="s">
        <v>81</v>
      </c>
      <c r="CR5" t="s">
        <v>48</v>
      </c>
      <c r="CS5" s="4" t="s">
        <v>81</v>
      </c>
      <c r="CU5" t="s">
        <v>0</v>
      </c>
      <c r="CW5" t="s">
        <v>46</v>
      </c>
      <c r="CX5" s="4" t="s">
        <v>81</v>
      </c>
      <c r="CZ5" t="s">
        <v>45</v>
      </c>
      <c r="DA5" s="4" t="s">
        <v>81</v>
      </c>
      <c r="DC5" t="s">
        <v>47</v>
      </c>
      <c r="DD5" s="4" t="s">
        <v>81</v>
      </c>
      <c r="DF5" t="s">
        <v>48</v>
      </c>
      <c r="DG5" s="4" t="s">
        <v>81</v>
      </c>
    </row>
    <row r="6" spans="1:111" x14ac:dyDescent="0.25">
      <c r="B6" t="s">
        <v>53</v>
      </c>
      <c r="C6" t="s">
        <v>43</v>
      </c>
      <c r="D6" t="s">
        <v>43</v>
      </c>
      <c r="E6">
        <v>1</v>
      </c>
      <c r="F6">
        <v>1</v>
      </c>
      <c r="G6">
        <v>1</v>
      </c>
      <c r="H6">
        <v>1</v>
      </c>
      <c r="I6">
        <v>1</v>
      </c>
      <c r="J6">
        <v>146</v>
      </c>
      <c r="K6" s="3">
        <v>1</v>
      </c>
      <c r="L6">
        <v>156</v>
      </c>
      <c r="M6" s="2">
        <f>100*($L6-$E6*$F6*$G6*$H6*$I6*$J6*$K6)/$L6</f>
        <v>6.4102564102564106</v>
      </c>
      <c r="O6" t="s">
        <v>53</v>
      </c>
      <c r="P6" t="s">
        <v>43</v>
      </c>
      <c r="Q6">
        <v>32</v>
      </c>
      <c r="R6" s="2">
        <f>8*$L6/($K6*Q6)</f>
        <v>39</v>
      </c>
      <c r="T6">
        <v>32</v>
      </c>
      <c r="U6" s="2">
        <f t="shared" ref="U6:U27" si="0">8*$L6/($K6*T6)</f>
        <v>39</v>
      </c>
      <c r="W6">
        <v>32</v>
      </c>
      <c r="X6" s="2">
        <f t="shared" ref="X6:X27" si="1">8*$L6/($K6*W6)</f>
        <v>39</v>
      </c>
      <c r="Z6">
        <v>32</v>
      </c>
      <c r="AA6" s="2">
        <f t="shared" ref="AA6:AA27" si="2">8*$L6/($K6*Z6)</f>
        <v>39</v>
      </c>
      <c r="AB6" s="2"/>
      <c r="AC6" t="s">
        <v>53</v>
      </c>
      <c r="AD6" t="s">
        <v>43</v>
      </c>
      <c r="AE6">
        <v>32</v>
      </c>
      <c r="AF6" s="2">
        <f>8*$L6/($K6*AE6)</f>
        <v>39</v>
      </c>
      <c r="AH6">
        <v>32</v>
      </c>
      <c r="AI6" s="2">
        <f t="shared" ref="AI6:AI27" si="3">8*$L6/($K6*AH6)</f>
        <v>39</v>
      </c>
      <c r="AK6">
        <v>32</v>
      </c>
      <c r="AL6" s="2">
        <f t="shared" ref="AL6:AL27" si="4">8*$L6/($K6*AK6)</f>
        <v>39</v>
      </c>
      <c r="AN6">
        <v>32</v>
      </c>
      <c r="AO6" s="2">
        <f t="shared" ref="AO6:AO27" si="5">8*$L6/($K6*AN6)</f>
        <v>39</v>
      </c>
      <c r="AP6" s="2"/>
      <c r="AQ6" t="s">
        <v>53</v>
      </c>
      <c r="AR6" t="s">
        <v>43</v>
      </c>
      <c r="AS6">
        <v>32</v>
      </c>
      <c r="AT6" s="2">
        <f>8*$L6/($K6*AS6)</f>
        <v>39</v>
      </c>
      <c r="AV6">
        <v>32</v>
      </c>
      <c r="AW6" s="2">
        <f t="shared" ref="AW6:AW27" si="6">8*$L6/($K6*AV6)</f>
        <v>39</v>
      </c>
      <c r="AY6">
        <v>32</v>
      </c>
      <c r="AZ6" s="2">
        <f t="shared" ref="AZ6:AZ27" si="7">8*$L6/($K6*AY6)</f>
        <v>39</v>
      </c>
      <c r="BB6">
        <v>32</v>
      </c>
      <c r="BC6" s="2">
        <f t="shared" ref="BC6:BC27" si="8">8*$L6/($K6*BB6)</f>
        <v>39</v>
      </c>
      <c r="BD6" s="2"/>
      <c r="BE6" t="s">
        <v>53</v>
      </c>
      <c r="BF6" t="s">
        <v>43</v>
      </c>
      <c r="BG6">
        <v>32</v>
      </c>
      <c r="BH6" s="2">
        <f>8*$L6/($K6*BG6)</f>
        <v>39</v>
      </c>
      <c r="BJ6">
        <v>32</v>
      </c>
      <c r="BK6" s="2">
        <f t="shared" ref="BK6:BK27" si="9">8*$L6/($K6*BJ6)</f>
        <v>39</v>
      </c>
      <c r="BM6">
        <v>32</v>
      </c>
      <c r="BN6" s="2">
        <f t="shared" ref="BN6:BN27" si="10">8*$L6/($K6*BM6)</f>
        <v>39</v>
      </c>
      <c r="BP6">
        <v>32</v>
      </c>
      <c r="BQ6" s="2">
        <f t="shared" ref="BQ6:BQ27" si="11">8*$L6/($K6*BP6)</f>
        <v>39</v>
      </c>
      <c r="BR6" s="2"/>
      <c r="BS6" t="s">
        <v>53</v>
      </c>
      <c r="BT6" t="s">
        <v>43</v>
      </c>
      <c r="BU6">
        <v>32</v>
      </c>
      <c r="BV6" s="2">
        <f t="shared" ref="BV6:BV27" si="12">8*$L6/($K6*BU6)</f>
        <v>39</v>
      </c>
      <c r="BX6">
        <v>32</v>
      </c>
      <c r="BY6" s="2">
        <f t="shared" ref="BY6:BY27" si="13">8*$L6/($K6*BX6)</f>
        <v>39</v>
      </c>
      <c r="CA6">
        <v>32</v>
      </c>
      <c r="CB6" s="2">
        <f t="shared" ref="CB6:CB27" si="14">8*$L6/($K6*CA6)</f>
        <v>39</v>
      </c>
      <c r="CD6">
        <v>32</v>
      </c>
      <c r="CE6" s="2">
        <f t="shared" ref="CE6:CE27" si="15">8*$L6/($K6*CD6)</f>
        <v>39</v>
      </c>
      <c r="CF6" s="2"/>
      <c r="CG6" t="s">
        <v>53</v>
      </c>
      <c r="CH6" t="s">
        <v>43</v>
      </c>
      <c r="CI6">
        <v>32</v>
      </c>
      <c r="CJ6" s="2">
        <f t="shared" ref="CJ6:CJ27" si="16">8*$L6/($K6*CI6)</f>
        <v>39</v>
      </c>
      <c r="CL6">
        <v>32</v>
      </c>
      <c r="CM6" s="2">
        <f t="shared" ref="CM6:CM27" si="17">8*$L6/($K6*CL6)</f>
        <v>39</v>
      </c>
      <c r="CO6">
        <v>32</v>
      </c>
      <c r="CP6" s="2">
        <f t="shared" ref="CP6:CP27" si="18">8*$L6/($K6*CO6)</f>
        <v>39</v>
      </c>
      <c r="CR6">
        <v>32</v>
      </c>
      <c r="CS6" s="2">
        <f t="shared" ref="CS6:CS27" si="19">8*$L6/($K6*CR6)</f>
        <v>39</v>
      </c>
      <c r="CU6" t="s">
        <v>53</v>
      </c>
      <c r="CV6" t="s">
        <v>43</v>
      </c>
      <c r="CW6">
        <v>32</v>
      </c>
      <c r="CX6" s="2">
        <f t="shared" ref="CX6:CX27" si="20">8*$L6/($K6*CW6)</f>
        <v>39</v>
      </c>
      <c r="CZ6">
        <v>32</v>
      </c>
      <c r="DA6" s="2">
        <f t="shared" ref="DA6:DA27" si="21">8*$L6/($K6*CZ6)</f>
        <v>39</v>
      </c>
      <c r="DC6">
        <v>32</v>
      </c>
      <c r="DD6" s="2">
        <f t="shared" ref="DD6:DD27" si="22">8*$L6/($K6*DC6)</f>
        <v>39</v>
      </c>
      <c r="DF6">
        <v>32</v>
      </c>
      <c r="DG6" s="2">
        <f t="shared" ref="DG6:DG27" si="23">8*$L6/($K6*DF6)</f>
        <v>39</v>
      </c>
    </row>
    <row r="7" spans="1:111" x14ac:dyDescent="0.25">
      <c r="B7" t="s">
        <v>1</v>
      </c>
      <c r="C7" t="s">
        <v>57</v>
      </c>
      <c r="D7" t="s">
        <v>25</v>
      </c>
      <c r="E7">
        <v>64</v>
      </c>
      <c r="F7">
        <v>2</v>
      </c>
      <c r="G7">
        <v>1</v>
      </c>
      <c r="H7">
        <v>1</v>
      </c>
      <c r="I7">
        <v>1</v>
      </c>
      <c r="J7">
        <v>1</v>
      </c>
      <c r="K7" s="3">
        <v>8</v>
      </c>
      <c r="L7">
        <v>1040</v>
      </c>
      <c r="M7" s="2">
        <f t="shared" ref="M7:M27" si="24">100*($L7-$E7*$F7*$G7*$H7*$I7*$J7*$K7)/$L7</f>
        <v>1.5384615384615385</v>
      </c>
      <c r="O7" t="s">
        <v>1</v>
      </c>
      <c r="P7" t="s">
        <v>57</v>
      </c>
      <c r="Q7">
        <v>4</v>
      </c>
      <c r="R7" s="2">
        <f>8*$L7/($K7*Q7)</f>
        <v>260</v>
      </c>
      <c r="T7">
        <v>4</v>
      </c>
      <c r="U7" s="2">
        <f t="shared" si="0"/>
        <v>260</v>
      </c>
      <c r="W7">
        <v>8</v>
      </c>
      <c r="X7" s="2">
        <f t="shared" si="1"/>
        <v>130</v>
      </c>
      <c r="Z7">
        <v>4</v>
      </c>
      <c r="AA7" s="2">
        <f t="shared" si="2"/>
        <v>260</v>
      </c>
      <c r="AB7" s="2"/>
      <c r="AC7" t="s">
        <v>1</v>
      </c>
      <c r="AD7" t="s">
        <v>57</v>
      </c>
      <c r="AE7">
        <v>4</v>
      </c>
      <c r="AF7" s="2">
        <f>8*$L7/($K7*AE7)</f>
        <v>260</v>
      </c>
      <c r="AH7">
        <v>4</v>
      </c>
      <c r="AI7" s="2">
        <f t="shared" si="3"/>
        <v>260</v>
      </c>
      <c r="AK7">
        <v>16</v>
      </c>
      <c r="AL7" s="2">
        <f t="shared" si="4"/>
        <v>65</v>
      </c>
      <c r="AN7">
        <v>16</v>
      </c>
      <c r="AO7" s="2">
        <f t="shared" si="5"/>
        <v>65</v>
      </c>
      <c r="AP7" s="2"/>
      <c r="AQ7" t="s">
        <v>1</v>
      </c>
      <c r="AR7" t="s">
        <v>57</v>
      </c>
      <c r="AS7">
        <v>4</v>
      </c>
      <c r="AT7" s="2">
        <f>8*$L7/($K7*AS7)</f>
        <v>260</v>
      </c>
      <c r="AV7">
        <v>4</v>
      </c>
      <c r="AW7" s="2">
        <f t="shared" si="6"/>
        <v>260</v>
      </c>
      <c r="AY7">
        <v>8</v>
      </c>
      <c r="AZ7" s="2">
        <f t="shared" si="7"/>
        <v>130</v>
      </c>
      <c r="BB7">
        <v>8</v>
      </c>
      <c r="BC7" s="2">
        <f t="shared" si="8"/>
        <v>130</v>
      </c>
      <c r="BD7" s="2"/>
      <c r="BE7" t="s">
        <v>1</v>
      </c>
      <c r="BF7" t="s">
        <v>57</v>
      </c>
      <c r="BG7">
        <v>4</v>
      </c>
      <c r="BH7" s="2">
        <f>8*$L7/($K7*BG7)</f>
        <v>260</v>
      </c>
      <c r="BJ7">
        <v>4</v>
      </c>
      <c r="BK7" s="2">
        <f t="shared" si="9"/>
        <v>260</v>
      </c>
      <c r="BM7">
        <v>4</v>
      </c>
      <c r="BN7" s="2">
        <f t="shared" si="10"/>
        <v>260</v>
      </c>
      <c r="BP7">
        <v>4</v>
      </c>
      <c r="BQ7" s="2">
        <f t="shared" si="11"/>
        <v>260</v>
      </c>
      <c r="BR7" s="2"/>
      <c r="BS7" t="s">
        <v>1</v>
      </c>
      <c r="BT7" t="s">
        <v>57</v>
      </c>
      <c r="BU7">
        <v>4</v>
      </c>
      <c r="BV7" s="2">
        <f t="shared" si="12"/>
        <v>260</v>
      </c>
      <c r="BX7">
        <v>4</v>
      </c>
      <c r="BY7" s="2">
        <f t="shared" si="13"/>
        <v>260</v>
      </c>
      <c r="CA7">
        <v>4</v>
      </c>
      <c r="CB7" s="2">
        <f t="shared" si="14"/>
        <v>260</v>
      </c>
      <c r="CD7">
        <v>4</v>
      </c>
      <c r="CE7" s="2">
        <f t="shared" si="15"/>
        <v>260</v>
      </c>
      <c r="CF7" s="2"/>
      <c r="CG7" t="s">
        <v>1</v>
      </c>
      <c r="CH7" t="s">
        <v>57</v>
      </c>
      <c r="CI7">
        <v>4</v>
      </c>
      <c r="CJ7" s="2">
        <f t="shared" si="16"/>
        <v>260</v>
      </c>
      <c r="CL7">
        <v>4</v>
      </c>
      <c r="CM7" s="2">
        <f t="shared" si="17"/>
        <v>260</v>
      </c>
      <c r="CO7">
        <v>4</v>
      </c>
      <c r="CP7" s="2">
        <f t="shared" si="18"/>
        <v>260</v>
      </c>
      <c r="CR7">
        <v>4</v>
      </c>
      <c r="CS7" s="2">
        <f t="shared" si="19"/>
        <v>260</v>
      </c>
      <c r="CU7" t="s">
        <v>1</v>
      </c>
      <c r="CV7" t="s">
        <v>57</v>
      </c>
      <c r="CW7">
        <v>4</v>
      </c>
      <c r="CX7" s="2">
        <f t="shared" si="20"/>
        <v>260</v>
      </c>
      <c r="CZ7">
        <v>4</v>
      </c>
      <c r="DA7" s="2">
        <f t="shared" si="21"/>
        <v>260</v>
      </c>
      <c r="DC7">
        <v>4</v>
      </c>
      <c r="DD7" s="2">
        <f t="shared" si="22"/>
        <v>260</v>
      </c>
      <c r="DF7">
        <v>4</v>
      </c>
      <c r="DG7" s="2">
        <f t="shared" si="23"/>
        <v>260</v>
      </c>
    </row>
    <row r="8" spans="1:111" x14ac:dyDescent="0.25">
      <c r="B8" t="s">
        <v>2</v>
      </c>
      <c r="C8" t="s">
        <v>58</v>
      </c>
      <c r="D8" t="s">
        <v>26</v>
      </c>
      <c r="E8">
        <v>32</v>
      </c>
      <c r="F8">
        <v>32</v>
      </c>
      <c r="G8">
        <v>1</v>
      </c>
      <c r="H8">
        <v>1</v>
      </c>
      <c r="I8">
        <v>1</v>
      </c>
      <c r="J8">
        <v>1</v>
      </c>
      <c r="K8" s="3">
        <v>1</v>
      </c>
      <c r="L8">
        <v>1040</v>
      </c>
      <c r="M8" s="2">
        <f t="shared" si="24"/>
        <v>1.5384615384615385</v>
      </c>
      <c r="O8" t="s">
        <v>2</v>
      </c>
      <c r="P8" t="s">
        <v>58</v>
      </c>
      <c r="Q8">
        <v>8</v>
      </c>
      <c r="R8" s="2">
        <f t="shared" ref="R8:R27" si="25">8*$L8/($K8*Q8)</f>
        <v>1040</v>
      </c>
      <c r="T8">
        <v>8</v>
      </c>
      <c r="U8" s="2">
        <f t="shared" si="0"/>
        <v>1040</v>
      </c>
      <c r="W8">
        <v>128</v>
      </c>
      <c r="X8" s="2">
        <f t="shared" si="1"/>
        <v>65</v>
      </c>
      <c r="Z8" s="1">
        <v>10000000000</v>
      </c>
      <c r="AA8" s="2">
        <f t="shared" si="2"/>
        <v>8.3200000000000004E-7</v>
      </c>
      <c r="AB8" s="2"/>
      <c r="AC8" t="s">
        <v>2</v>
      </c>
      <c r="AD8" t="s">
        <v>58</v>
      </c>
      <c r="AE8" s="1">
        <v>10000000000</v>
      </c>
      <c r="AF8" s="2">
        <f t="shared" ref="AF8:AF27" si="26">8*$L8/($K8*AE8)</f>
        <v>8.3200000000000004E-7</v>
      </c>
      <c r="AH8" s="1">
        <v>10000000000</v>
      </c>
      <c r="AI8" s="2">
        <f t="shared" si="3"/>
        <v>8.3200000000000004E-7</v>
      </c>
      <c r="AK8" s="1">
        <v>10000000000</v>
      </c>
      <c r="AL8" s="2">
        <f t="shared" si="4"/>
        <v>8.3200000000000004E-7</v>
      </c>
      <c r="AN8" s="1">
        <v>10000000000</v>
      </c>
      <c r="AO8" s="2">
        <f t="shared" si="5"/>
        <v>8.3200000000000004E-7</v>
      </c>
      <c r="AP8" s="2"/>
      <c r="AQ8" t="s">
        <v>2</v>
      </c>
      <c r="AR8" t="s">
        <v>58</v>
      </c>
      <c r="AS8" s="1">
        <v>10000000000</v>
      </c>
      <c r="AT8" s="2">
        <f t="shared" ref="AT8:AT27" si="27">8*$L8/($K8*AS8)</f>
        <v>8.3200000000000004E-7</v>
      </c>
      <c r="AV8" s="1">
        <v>10000000000</v>
      </c>
      <c r="AW8" s="2">
        <f t="shared" si="6"/>
        <v>8.3200000000000004E-7</v>
      </c>
      <c r="AY8" s="1">
        <v>10000000000</v>
      </c>
      <c r="AZ8" s="2">
        <f t="shared" si="7"/>
        <v>8.3200000000000004E-7</v>
      </c>
      <c r="BB8" s="1">
        <v>10000000000</v>
      </c>
      <c r="BC8" s="2">
        <f t="shared" si="8"/>
        <v>8.3200000000000004E-7</v>
      </c>
      <c r="BD8" s="2"/>
      <c r="BE8" t="s">
        <v>2</v>
      </c>
      <c r="BF8" t="s">
        <v>58</v>
      </c>
      <c r="BG8" s="1">
        <v>10000000000</v>
      </c>
      <c r="BH8" s="2">
        <f t="shared" ref="BH8:BH27" si="28">8*$L8/($K8*BG8)</f>
        <v>8.3200000000000004E-7</v>
      </c>
      <c r="BJ8" s="1">
        <v>10000000000</v>
      </c>
      <c r="BK8" s="2">
        <f t="shared" si="9"/>
        <v>8.3200000000000004E-7</v>
      </c>
      <c r="BM8" s="1">
        <v>10000000000</v>
      </c>
      <c r="BN8" s="2">
        <f t="shared" si="10"/>
        <v>8.3200000000000004E-7</v>
      </c>
      <c r="BP8" s="1">
        <v>10000000000</v>
      </c>
      <c r="BQ8" s="2">
        <f t="shared" si="11"/>
        <v>8.3200000000000004E-7</v>
      </c>
      <c r="BR8" s="2"/>
      <c r="BS8" t="s">
        <v>2</v>
      </c>
      <c r="BT8" t="s">
        <v>58</v>
      </c>
      <c r="BU8" s="1">
        <v>10000000000</v>
      </c>
      <c r="BV8" s="2">
        <f t="shared" si="12"/>
        <v>8.3200000000000004E-7</v>
      </c>
      <c r="BX8" s="1">
        <v>10000000000</v>
      </c>
      <c r="BY8" s="2">
        <f t="shared" si="13"/>
        <v>8.3200000000000004E-7</v>
      </c>
      <c r="CA8" s="1">
        <v>10000000000</v>
      </c>
      <c r="CB8" s="2">
        <f t="shared" si="14"/>
        <v>8.3200000000000004E-7</v>
      </c>
      <c r="CD8" s="1">
        <v>10000000000</v>
      </c>
      <c r="CE8" s="2">
        <f t="shared" si="15"/>
        <v>8.3200000000000004E-7</v>
      </c>
      <c r="CF8" s="2"/>
      <c r="CG8" t="s">
        <v>2</v>
      </c>
      <c r="CH8" t="s">
        <v>58</v>
      </c>
      <c r="CI8" s="1">
        <v>10000000000</v>
      </c>
      <c r="CJ8" s="2">
        <f t="shared" si="16"/>
        <v>8.3200000000000004E-7</v>
      </c>
      <c r="CL8" s="1">
        <v>10000000000</v>
      </c>
      <c r="CM8" s="2">
        <f t="shared" si="17"/>
        <v>8.3200000000000004E-7</v>
      </c>
      <c r="CO8" s="1">
        <v>10000000000</v>
      </c>
      <c r="CP8" s="2">
        <f t="shared" si="18"/>
        <v>8.3200000000000004E-7</v>
      </c>
      <c r="CR8" s="1">
        <v>10000000000</v>
      </c>
      <c r="CS8" s="2">
        <f t="shared" si="19"/>
        <v>8.3200000000000004E-7</v>
      </c>
      <c r="CU8" t="s">
        <v>2</v>
      </c>
      <c r="CV8" t="s">
        <v>58</v>
      </c>
      <c r="CW8" s="1">
        <v>10000000000</v>
      </c>
      <c r="CX8" s="2">
        <f t="shared" si="20"/>
        <v>8.3200000000000004E-7</v>
      </c>
      <c r="CZ8" s="1">
        <v>10000000000</v>
      </c>
      <c r="DA8" s="2">
        <f t="shared" si="21"/>
        <v>8.3200000000000004E-7</v>
      </c>
      <c r="DC8" s="1">
        <v>10000000000</v>
      </c>
      <c r="DD8" s="2">
        <f t="shared" si="22"/>
        <v>8.3200000000000004E-7</v>
      </c>
      <c r="DF8" s="1">
        <v>10000000000</v>
      </c>
      <c r="DG8" s="2">
        <f t="shared" si="23"/>
        <v>8.3200000000000004E-7</v>
      </c>
    </row>
    <row r="9" spans="1:111" x14ac:dyDescent="0.25">
      <c r="B9" t="s">
        <v>3</v>
      </c>
      <c r="C9" t="s">
        <v>59</v>
      </c>
      <c r="D9" t="s">
        <v>27</v>
      </c>
      <c r="E9">
        <v>4</v>
      </c>
      <c r="F9">
        <v>64</v>
      </c>
      <c r="G9">
        <v>1</v>
      </c>
      <c r="H9">
        <v>1</v>
      </c>
      <c r="I9">
        <v>1</v>
      </c>
      <c r="J9">
        <v>1</v>
      </c>
      <c r="K9" s="3">
        <v>4</v>
      </c>
      <c r="L9">
        <v>1040</v>
      </c>
      <c r="M9" s="2">
        <f t="shared" si="24"/>
        <v>1.5384615384615385</v>
      </c>
      <c r="O9" t="s">
        <v>3</v>
      </c>
      <c r="P9" t="s">
        <v>59</v>
      </c>
      <c r="Q9">
        <v>4</v>
      </c>
      <c r="R9" s="2">
        <f t="shared" si="25"/>
        <v>520</v>
      </c>
      <c r="T9">
        <v>4</v>
      </c>
      <c r="U9" s="2">
        <f t="shared" si="0"/>
        <v>520</v>
      </c>
      <c r="W9">
        <v>32</v>
      </c>
      <c r="X9" s="2">
        <f t="shared" si="1"/>
        <v>65</v>
      </c>
      <c r="Z9" s="1">
        <v>10000000000</v>
      </c>
      <c r="AA9" s="2">
        <f t="shared" si="2"/>
        <v>2.0800000000000001E-7</v>
      </c>
      <c r="AB9" s="2"/>
      <c r="AC9" t="s">
        <v>3</v>
      </c>
      <c r="AD9" t="s">
        <v>59</v>
      </c>
      <c r="AE9" s="1">
        <v>10000000000</v>
      </c>
      <c r="AF9" s="2">
        <f t="shared" si="26"/>
        <v>2.0800000000000001E-7</v>
      </c>
      <c r="AH9" s="1">
        <v>10000000000</v>
      </c>
      <c r="AI9" s="2">
        <f t="shared" si="3"/>
        <v>2.0800000000000001E-7</v>
      </c>
      <c r="AK9" s="1">
        <v>10000000000</v>
      </c>
      <c r="AL9" s="2">
        <f t="shared" si="4"/>
        <v>2.0800000000000001E-7</v>
      </c>
      <c r="AN9" s="1">
        <v>10000000000</v>
      </c>
      <c r="AO9" s="2">
        <f t="shared" si="5"/>
        <v>2.0800000000000001E-7</v>
      </c>
      <c r="AP9" s="2"/>
      <c r="AQ9" t="s">
        <v>3</v>
      </c>
      <c r="AR9" t="s">
        <v>59</v>
      </c>
      <c r="AS9" s="1">
        <v>10000000000</v>
      </c>
      <c r="AT9" s="2">
        <f t="shared" si="27"/>
        <v>2.0800000000000001E-7</v>
      </c>
      <c r="AV9" s="1">
        <v>10000000000</v>
      </c>
      <c r="AW9" s="2">
        <f t="shared" si="6"/>
        <v>2.0800000000000001E-7</v>
      </c>
      <c r="AY9" s="1">
        <v>10000000000</v>
      </c>
      <c r="AZ9" s="2">
        <f t="shared" si="7"/>
        <v>2.0800000000000001E-7</v>
      </c>
      <c r="BB9" s="1">
        <v>10000000000</v>
      </c>
      <c r="BC9" s="2">
        <f t="shared" si="8"/>
        <v>2.0800000000000001E-7</v>
      </c>
      <c r="BD9" s="2"/>
      <c r="BE9" t="s">
        <v>3</v>
      </c>
      <c r="BF9" t="s">
        <v>59</v>
      </c>
      <c r="BG9" s="1">
        <v>10000000000</v>
      </c>
      <c r="BH9" s="2">
        <f t="shared" si="28"/>
        <v>2.0800000000000001E-7</v>
      </c>
      <c r="BJ9" s="1">
        <v>10000000000</v>
      </c>
      <c r="BK9" s="2">
        <f t="shared" si="9"/>
        <v>2.0800000000000001E-7</v>
      </c>
      <c r="BM9">
        <v>4</v>
      </c>
      <c r="BN9" s="2">
        <f t="shared" si="10"/>
        <v>520</v>
      </c>
      <c r="BP9">
        <v>4</v>
      </c>
      <c r="BQ9" s="2">
        <f t="shared" si="11"/>
        <v>520</v>
      </c>
      <c r="BR9" s="2"/>
      <c r="BS9" t="s">
        <v>3</v>
      </c>
      <c r="BT9" t="s">
        <v>59</v>
      </c>
      <c r="BU9" s="1">
        <v>10000000000</v>
      </c>
      <c r="BV9" s="2">
        <f t="shared" si="12"/>
        <v>2.0800000000000001E-7</v>
      </c>
      <c r="BX9" s="1">
        <v>10000000000</v>
      </c>
      <c r="BY9" s="2">
        <f t="shared" si="13"/>
        <v>2.0800000000000001E-7</v>
      </c>
      <c r="CA9" s="1">
        <v>10000000000</v>
      </c>
      <c r="CB9" s="2">
        <f t="shared" si="14"/>
        <v>2.0800000000000001E-7</v>
      </c>
      <c r="CD9" s="1">
        <v>10000000000</v>
      </c>
      <c r="CE9" s="2">
        <f t="shared" si="15"/>
        <v>2.0800000000000001E-7</v>
      </c>
      <c r="CF9" s="2"/>
      <c r="CG9" t="s">
        <v>3</v>
      </c>
      <c r="CH9" t="s">
        <v>59</v>
      </c>
      <c r="CI9" s="1">
        <v>10000000000</v>
      </c>
      <c r="CJ9" s="2">
        <f t="shared" si="16"/>
        <v>2.0800000000000001E-7</v>
      </c>
      <c r="CL9" s="1">
        <v>10000000000</v>
      </c>
      <c r="CM9" s="2">
        <f t="shared" si="17"/>
        <v>2.0800000000000001E-7</v>
      </c>
      <c r="CO9" s="1">
        <v>10000000000</v>
      </c>
      <c r="CP9" s="2">
        <f t="shared" si="18"/>
        <v>2.0800000000000001E-7</v>
      </c>
      <c r="CR9" s="1">
        <v>10000000000</v>
      </c>
      <c r="CS9" s="2">
        <f t="shared" si="19"/>
        <v>2.0800000000000001E-7</v>
      </c>
      <c r="CU9" t="s">
        <v>3</v>
      </c>
      <c r="CV9" t="s">
        <v>59</v>
      </c>
      <c r="CW9" s="1">
        <v>10000000000</v>
      </c>
      <c r="CX9" s="2">
        <f t="shared" si="20"/>
        <v>2.0800000000000001E-7</v>
      </c>
      <c r="CZ9" s="1">
        <v>10000000000</v>
      </c>
      <c r="DA9" s="2">
        <f t="shared" si="21"/>
        <v>2.0800000000000001E-7</v>
      </c>
      <c r="DC9" s="1">
        <v>10000000000</v>
      </c>
      <c r="DD9" s="2">
        <f t="shared" si="22"/>
        <v>2.0800000000000001E-7</v>
      </c>
      <c r="DF9" s="1">
        <v>10000000000</v>
      </c>
      <c r="DG9" s="2">
        <f t="shared" si="23"/>
        <v>2.0800000000000001E-7</v>
      </c>
    </row>
    <row r="10" spans="1:111" x14ac:dyDescent="0.25">
      <c r="B10" t="s">
        <v>4</v>
      </c>
      <c r="C10" t="s">
        <v>60</v>
      </c>
      <c r="D10" t="s">
        <v>52</v>
      </c>
      <c r="E10">
        <v>32</v>
      </c>
      <c r="F10">
        <v>64</v>
      </c>
      <c r="G10">
        <v>1</v>
      </c>
      <c r="H10">
        <v>1</v>
      </c>
      <c r="I10">
        <v>1</v>
      </c>
      <c r="J10">
        <v>1</v>
      </c>
      <c r="K10" s="3">
        <v>0.5</v>
      </c>
      <c r="L10">
        <v>1040</v>
      </c>
      <c r="M10" s="2">
        <f t="shared" si="24"/>
        <v>1.5384615384615385</v>
      </c>
      <c r="O10" t="s">
        <v>4</v>
      </c>
      <c r="P10" t="s">
        <v>60</v>
      </c>
      <c r="Q10" s="1">
        <v>10000000000</v>
      </c>
      <c r="R10" s="2">
        <f t="shared" si="25"/>
        <v>1.6640000000000001E-6</v>
      </c>
      <c r="T10" s="1">
        <v>10000000000</v>
      </c>
      <c r="U10" s="2">
        <f t="shared" si="0"/>
        <v>1.6640000000000001E-6</v>
      </c>
      <c r="W10" s="1">
        <v>10000000000</v>
      </c>
      <c r="X10" s="2">
        <f t="shared" si="1"/>
        <v>1.6640000000000001E-6</v>
      </c>
      <c r="Z10">
        <v>128</v>
      </c>
      <c r="AA10" s="2">
        <f t="shared" si="2"/>
        <v>130</v>
      </c>
      <c r="AB10" s="2"/>
      <c r="AC10" t="s">
        <v>4</v>
      </c>
      <c r="AD10" t="s">
        <v>60</v>
      </c>
      <c r="AE10">
        <v>4</v>
      </c>
      <c r="AF10" s="2">
        <f t="shared" si="26"/>
        <v>4160</v>
      </c>
      <c r="AH10">
        <v>4</v>
      </c>
      <c r="AI10" s="2">
        <f t="shared" si="3"/>
        <v>4160</v>
      </c>
      <c r="AK10">
        <v>64</v>
      </c>
      <c r="AL10" s="2">
        <f t="shared" si="4"/>
        <v>260</v>
      </c>
      <c r="AN10">
        <v>64</v>
      </c>
      <c r="AO10" s="2">
        <f t="shared" si="5"/>
        <v>260</v>
      </c>
      <c r="AP10" s="2"/>
      <c r="AQ10" t="s">
        <v>4</v>
      </c>
      <c r="AR10" t="s">
        <v>60</v>
      </c>
      <c r="AS10">
        <v>4</v>
      </c>
      <c r="AT10" s="2">
        <f t="shared" si="27"/>
        <v>4160</v>
      </c>
      <c r="AV10">
        <v>4</v>
      </c>
      <c r="AW10" s="2">
        <f t="shared" si="6"/>
        <v>4160</v>
      </c>
      <c r="AY10">
        <v>16</v>
      </c>
      <c r="AZ10" s="2">
        <f t="shared" si="7"/>
        <v>1040</v>
      </c>
      <c r="BB10">
        <v>16</v>
      </c>
      <c r="BC10" s="2">
        <f t="shared" si="8"/>
        <v>1040</v>
      </c>
      <c r="BD10" s="2"/>
      <c r="BE10" t="s">
        <v>4</v>
      </c>
      <c r="BF10" t="s">
        <v>60</v>
      </c>
      <c r="BG10">
        <v>4</v>
      </c>
      <c r="BH10" s="2">
        <f t="shared" si="28"/>
        <v>4160</v>
      </c>
      <c r="BJ10">
        <v>4</v>
      </c>
      <c r="BK10" s="2">
        <f t="shared" si="9"/>
        <v>4160</v>
      </c>
      <c r="BM10">
        <v>16</v>
      </c>
      <c r="BN10" s="2">
        <f t="shared" si="10"/>
        <v>1040</v>
      </c>
      <c r="BP10">
        <v>16</v>
      </c>
      <c r="BQ10" s="2">
        <f t="shared" si="11"/>
        <v>1040</v>
      </c>
      <c r="BR10" s="2"/>
      <c r="BS10" t="s">
        <v>4</v>
      </c>
      <c r="BT10" t="s">
        <v>60</v>
      </c>
      <c r="BU10">
        <v>4</v>
      </c>
      <c r="BV10" s="2">
        <f t="shared" si="12"/>
        <v>4160</v>
      </c>
      <c r="BX10">
        <v>4</v>
      </c>
      <c r="BY10" s="2">
        <f t="shared" si="13"/>
        <v>4160</v>
      </c>
      <c r="CA10">
        <v>4</v>
      </c>
      <c r="CB10" s="2">
        <f t="shared" si="14"/>
        <v>4160</v>
      </c>
      <c r="CD10">
        <v>4</v>
      </c>
      <c r="CE10" s="2">
        <f t="shared" si="15"/>
        <v>4160</v>
      </c>
      <c r="CF10" s="2"/>
      <c r="CG10" t="s">
        <v>4</v>
      </c>
      <c r="CH10" t="s">
        <v>60</v>
      </c>
      <c r="CI10">
        <v>4</v>
      </c>
      <c r="CJ10" s="2">
        <f t="shared" si="16"/>
        <v>4160</v>
      </c>
      <c r="CL10">
        <v>4</v>
      </c>
      <c r="CM10" s="2">
        <f t="shared" si="17"/>
        <v>4160</v>
      </c>
      <c r="CO10">
        <v>4</v>
      </c>
      <c r="CP10" s="2">
        <f t="shared" si="18"/>
        <v>4160</v>
      </c>
      <c r="CR10">
        <v>4</v>
      </c>
      <c r="CS10" s="2">
        <f t="shared" si="19"/>
        <v>4160</v>
      </c>
      <c r="CU10" t="s">
        <v>4</v>
      </c>
      <c r="CV10" t="s">
        <v>60</v>
      </c>
      <c r="CW10">
        <v>4</v>
      </c>
      <c r="CX10" s="2">
        <f t="shared" si="20"/>
        <v>4160</v>
      </c>
      <c r="CZ10">
        <v>4</v>
      </c>
      <c r="DA10" s="2">
        <f t="shared" si="21"/>
        <v>4160</v>
      </c>
      <c r="DC10">
        <v>4</v>
      </c>
      <c r="DD10" s="2">
        <f t="shared" si="22"/>
        <v>4160</v>
      </c>
      <c r="DF10">
        <v>4</v>
      </c>
      <c r="DG10" s="2">
        <f t="shared" si="23"/>
        <v>4160</v>
      </c>
    </row>
    <row r="11" spans="1:111" x14ac:dyDescent="0.25">
      <c r="B11" t="s">
        <v>5</v>
      </c>
      <c r="C11" t="s">
        <v>61</v>
      </c>
      <c r="D11" t="s">
        <v>28</v>
      </c>
      <c r="E11">
        <v>32</v>
      </c>
      <c r="F11">
        <v>1</v>
      </c>
      <c r="G11">
        <v>16</v>
      </c>
      <c r="H11">
        <v>1</v>
      </c>
      <c r="I11">
        <v>1</v>
      </c>
      <c r="J11">
        <v>1</v>
      </c>
      <c r="K11" s="3">
        <v>2</v>
      </c>
      <c r="L11">
        <v>1040</v>
      </c>
      <c r="M11" s="2">
        <f t="shared" si="24"/>
        <v>1.5384615384615385</v>
      </c>
      <c r="O11" t="s">
        <v>5</v>
      </c>
      <c r="P11" t="s">
        <v>61</v>
      </c>
      <c r="Q11">
        <v>8</v>
      </c>
      <c r="R11" s="2">
        <f t="shared" si="25"/>
        <v>520</v>
      </c>
      <c r="T11">
        <v>8</v>
      </c>
      <c r="U11" s="2">
        <f t="shared" si="0"/>
        <v>520</v>
      </c>
      <c r="W11" s="1">
        <v>10000000000</v>
      </c>
      <c r="X11" s="2">
        <f t="shared" si="1"/>
        <v>4.1600000000000002E-7</v>
      </c>
      <c r="Z11" s="1">
        <v>10000000000</v>
      </c>
      <c r="AA11" s="2">
        <f t="shared" si="2"/>
        <v>4.1600000000000002E-7</v>
      </c>
      <c r="AB11" s="2"/>
      <c r="AC11" t="s">
        <v>5</v>
      </c>
      <c r="AD11" t="s">
        <v>61</v>
      </c>
      <c r="AE11">
        <v>4</v>
      </c>
      <c r="AF11" s="2">
        <f t="shared" si="26"/>
        <v>1040</v>
      </c>
      <c r="AH11">
        <v>4</v>
      </c>
      <c r="AI11" s="2">
        <f t="shared" si="3"/>
        <v>1040</v>
      </c>
      <c r="AK11">
        <v>64</v>
      </c>
      <c r="AL11" s="2">
        <f t="shared" si="4"/>
        <v>65</v>
      </c>
      <c r="AN11" s="1">
        <v>10000000000</v>
      </c>
      <c r="AO11" s="2">
        <f t="shared" si="5"/>
        <v>4.1600000000000002E-7</v>
      </c>
      <c r="AP11" s="2"/>
      <c r="AQ11" t="s">
        <v>5</v>
      </c>
      <c r="AR11" t="s">
        <v>61</v>
      </c>
      <c r="AS11">
        <v>4</v>
      </c>
      <c r="AT11" s="2">
        <f t="shared" si="27"/>
        <v>1040</v>
      </c>
      <c r="AV11">
        <v>4</v>
      </c>
      <c r="AW11" s="2">
        <f t="shared" si="6"/>
        <v>1040</v>
      </c>
      <c r="AY11">
        <v>16</v>
      </c>
      <c r="AZ11" s="2">
        <f t="shared" si="7"/>
        <v>260</v>
      </c>
      <c r="BB11" s="1">
        <v>10000000000</v>
      </c>
      <c r="BC11" s="2">
        <f t="shared" si="8"/>
        <v>4.1600000000000002E-7</v>
      </c>
      <c r="BD11" s="2"/>
      <c r="BE11" t="s">
        <v>5</v>
      </c>
      <c r="BF11" t="s">
        <v>61</v>
      </c>
      <c r="BG11">
        <v>4</v>
      </c>
      <c r="BH11" s="2">
        <f t="shared" si="28"/>
        <v>1040</v>
      </c>
      <c r="BJ11">
        <v>4</v>
      </c>
      <c r="BK11" s="2">
        <f t="shared" si="9"/>
        <v>1040</v>
      </c>
      <c r="BM11">
        <v>16</v>
      </c>
      <c r="BN11" s="2">
        <f t="shared" si="10"/>
        <v>260</v>
      </c>
      <c r="BP11" s="1">
        <v>10000000000</v>
      </c>
      <c r="BQ11" s="2">
        <f t="shared" si="11"/>
        <v>4.1600000000000002E-7</v>
      </c>
      <c r="BR11" s="2"/>
      <c r="BS11" t="s">
        <v>5</v>
      </c>
      <c r="BT11" t="s">
        <v>61</v>
      </c>
      <c r="BU11">
        <v>4</v>
      </c>
      <c r="BV11" s="2">
        <f t="shared" si="12"/>
        <v>1040</v>
      </c>
      <c r="BX11">
        <v>4</v>
      </c>
      <c r="BY11" s="2">
        <f t="shared" si="13"/>
        <v>1040</v>
      </c>
      <c r="CA11">
        <v>4</v>
      </c>
      <c r="CB11" s="2">
        <f t="shared" si="14"/>
        <v>1040</v>
      </c>
      <c r="CD11">
        <v>4</v>
      </c>
      <c r="CE11" s="2">
        <f t="shared" si="15"/>
        <v>1040</v>
      </c>
      <c r="CF11" s="2"/>
      <c r="CG11" t="s">
        <v>5</v>
      </c>
      <c r="CH11" t="s">
        <v>61</v>
      </c>
      <c r="CI11">
        <v>4</v>
      </c>
      <c r="CJ11" s="2">
        <f t="shared" si="16"/>
        <v>1040</v>
      </c>
      <c r="CL11">
        <v>4</v>
      </c>
      <c r="CM11" s="2">
        <f t="shared" si="17"/>
        <v>1040</v>
      </c>
      <c r="CO11">
        <v>4</v>
      </c>
      <c r="CP11" s="2">
        <f t="shared" si="18"/>
        <v>1040</v>
      </c>
      <c r="CR11">
        <v>4</v>
      </c>
      <c r="CS11" s="2">
        <f t="shared" si="19"/>
        <v>1040</v>
      </c>
      <c r="CU11" t="s">
        <v>5</v>
      </c>
      <c r="CV11" t="s">
        <v>61</v>
      </c>
      <c r="CW11">
        <v>4</v>
      </c>
      <c r="CX11" s="2">
        <f t="shared" si="20"/>
        <v>1040</v>
      </c>
      <c r="CZ11">
        <v>4</v>
      </c>
      <c r="DA11" s="2">
        <f t="shared" si="21"/>
        <v>1040</v>
      </c>
      <c r="DC11">
        <v>4</v>
      </c>
      <c r="DD11" s="2">
        <f t="shared" si="22"/>
        <v>1040</v>
      </c>
      <c r="DF11">
        <v>4</v>
      </c>
      <c r="DG11" s="2">
        <f t="shared" si="23"/>
        <v>1040</v>
      </c>
    </row>
    <row r="12" spans="1:111" x14ac:dyDescent="0.25">
      <c r="B12" t="s">
        <v>6</v>
      </c>
      <c r="C12" t="s">
        <v>62</v>
      </c>
      <c r="D12" t="s">
        <v>29</v>
      </c>
      <c r="E12">
        <v>16</v>
      </c>
      <c r="F12">
        <v>1</v>
      </c>
      <c r="G12">
        <v>4</v>
      </c>
      <c r="H12">
        <v>16</v>
      </c>
      <c r="I12">
        <v>1</v>
      </c>
      <c r="J12">
        <v>1</v>
      </c>
      <c r="K12" s="3">
        <v>1</v>
      </c>
      <c r="L12">
        <v>1040</v>
      </c>
      <c r="M12" s="2">
        <f t="shared" si="24"/>
        <v>1.5384615384615385</v>
      </c>
      <c r="O12" t="s">
        <v>6</v>
      </c>
      <c r="P12" t="s">
        <v>62</v>
      </c>
      <c r="Q12">
        <v>8</v>
      </c>
      <c r="R12" s="2">
        <f t="shared" si="25"/>
        <v>1040</v>
      </c>
      <c r="T12">
        <v>8</v>
      </c>
      <c r="U12" s="2">
        <f t="shared" si="0"/>
        <v>1040</v>
      </c>
      <c r="W12" s="1">
        <v>10000000000</v>
      </c>
      <c r="X12" s="2">
        <f t="shared" si="1"/>
        <v>8.3200000000000004E-7</v>
      </c>
      <c r="Z12" s="1">
        <v>10000000000</v>
      </c>
      <c r="AA12" s="2">
        <f t="shared" si="2"/>
        <v>8.3200000000000004E-7</v>
      </c>
      <c r="AB12" s="2"/>
      <c r="AC12" t="s">
        <v>6</v>
      </c>
      <c r="AD12" t="s">
        <v>62</v>
      </c>
      <c r="AE12">
        <v>4</v>
      </c>
      <c r="AF12" s="2">
        <f t="shared" si="26"/>
        <v>2080</v>
      </c>
      <c r="AH12">
        <v>4</v>
      </c>
      <c r="AI12" s="2">
        <f t="shared" si="3"/>
        <v>2080</v>
      </c>
      <c r="AK12" s="1">
        <v>10000000000</v>
      </c>
      <c r="AL12" s="2">
        <f t="shared" si="4"/>
        <v>8.3200000000000004E-7</v>
      </c>
      <c r="AN12" s="1">
        <v>10000000000</v>
      </c>
      <c r="AO12" s="2">
        <f t="shared" si="5"/>
        <v>8.3200000000000004E-7</v>
      </c>
      <c r="AP12" s="2"/>
      <c r="AQ12" t="s">
        <v>6</v>
      </c>
      <c r="AR12" t="s">
        <v>62</v>
      </c>
      <c r="AS12">
        <v>4</v>
      </c>
      <c r="AT12" s="2">
        <f t="shared" si="27"/>
        <v>2080</v>
      </c>
      <c r="AV12">
        <v>4</v>
      </c>
      <c r="AW12" s="2">
        <f t="shared" si="6"/>
        <v>2080</v>
      </c>
      <c r="AY12" s="1">
        <v>10000000000</v>
      </c>
      <c r="AZ12" s="2">
        <f t="shared" si="7"/>
        <v>8.3200000000000004E-7</v>
      </c>
      <c r="BB12" s="1">
        <v>10000000000</v>
      </c>
      <c r="BC12" s="2">
        <f t="shared" si="8"/>
        <v>8.3200000000000004E-7</v>
      </c>
      <c r="BD12" s="2"/>
      <c r="BE12" t="s">
        <v>6</v>
      </c>
      <c r="BF12" t="s">
        <v>62</v>
      </c>
      <c r="BG12">
        <v>4</v>
      </c>
      <c r="BH12" s="2">
        <f t="shared" si="28"/>
        <v>2080</v>
      </c>
      <c r="BJ12">
        <v>4</v>
      </c>
      <c r="BK12" s="2">
        <f t="shared" si="9"/>
        <v>2080</v>
      </c>
      <c r="BM12" s="1">
        <v>10000000000</v>
      </c>
      <c r="BN12" s="2">
        <f t="shared" si="10"/>
        <v>8.3200000000000004E-7</v>
      </c>
      <c r="BP12" s="1">
        <v>10000000000</v>
      </c>
      <c r="BQ12" s="2">
        <f t="shared" si="11"/>
        <v>8.3200000000000004E-7</v>
      </c>
      <c r="BR12" s="2"/>
      <c r="BS12" t="s">
        <v>6</v>
      </c>
      <c r="BT12" t="s">
        <v>62</v>
      </c>
      <c r="BU12">
        <v>4</v>
      </c>
      <c r="BV12" s="2">
        <f t="shared" si="12"/>
        <v>2080</v>
      </c>
      <c r="BX12">
        <v>4</v>
      </c>
      <c r="BY12" s="2">
        <f t="shared" si="13"/>
        <v>2080</v>
      </c>
      <c r="CA12" s="1">
        <v>10000000000</v>
      </c>
      <c r="CB12" s="2">
        <f t="shared" si="14"/>
        <v>8.3200000000000004E-7</v>
      </c>
      <c r="CD12" s="1">
        <v>10000000000</v>
      </c>
      <c r="CE12" s="2">
        <f t="shared" si="15"/>
        <v>8.3200000000000004E-7</v>
      </c>
      <c r="CF12" s="2"/>
      <c r="CG12" t="s">
        <v>6</v>
      </c>
      <c r="CH12" t="s">
        <v>62</v>
      </c>
      <c r="CI12">
        <v>4</v>
      </c>
      <c r="CJ12" s="2">
        <f t="shared" si="16"/>
        <v>2080</v>
      </c>
      <c r="CL12">
        <v>4</v>
      </c>
      <c r="CM12" s="2">
        <f t="shared" si="17"/>
        <v>2080</v>
      </c>
      <c r="CO12">
        <v>4</v>
      </c>
      <c r="CP12" s="2">
        <f t="shared" si="18"/>
        <v>2080</v>
      </c>
      <c r="CR12" s="1">
        <v>10000000000</v>
      </c>
      <c r="CS12" s="2">
        <f t="shared" si="19"/>
        <v>8.3200000000000004E-7</v>
      </c>
      <c r="CU12" t="s">
        <v>6</v>
      </c>
      <c r="CV12" t="s">
        <v>62</v>
      </c>
      <c r="CW12">
        <v>4</v>
      </c>
      <c r="CX12" s="2">
        <f t="shared" si="20"/>
        <v>2080</v>
      </c>
      <c r="CZ12">
        <v>4</v>
      </c>
      <c r="DA12" s="2">
        <f t="shared" si="21"/>
        <v>2080</v>
      </c>
      <c r="DC12">
        <v>4</v>
      </c>
      <c r="DD12" s="2">
        <f t="shared" si="22"/>
        <v>2080</v>
      </c>
      <c r="DF12" s="1">
        <v>10000000000</v>
      </c>
      <c r="DG12" s="2">
        <f t="shared" si="23"/>
        <v>8.3200000000000004E-7</v>
      </c>
    </row>
    <row r="13" spans="1:111" x14ac:dyDescent="0.25">
      <c r="B13" t="s">
        <v>7</v>
      </c>
      <c r="C13" t="s">
        <v>63</v>
      </c>
      <c r="D13" t="s">
        <v>30</v>
      </c>
      <c r="E13">
        <v>32</v>
      </c>
      <c r="F13">
        <v>32</v>
      </c>
      <c r="G13">
        <v>8</v>
      </c>
      <c r="H13">
        <v>1</v>
      </c>
      <c r="I13">
        <v>1</v>
      </c>
      <c r="J13">
        <v>1</v>
      </c>
      <c r="K13" s="3">
        <v>0.125</v>
      </c>
      <c r="L13">
        <v>1040</v>
      </c>
      <c r="M13" s="2">
        <f t="shared" si="24"/>
        <v>1.5384615384615385</v>
      </c>
      <c r="O13" t="s">
        <v>7</v>
      </c>
      <c r="P13" t="s">
        <v>63</v>
      </c>
      <c r="Q13">
        <v>64</v>
      </c>
      <c r="R13" s="2">
        <f t="shared" si="25"/>
        <v>1040</v>
      </c>
      <c r="T13" s="1">
        <v>10000000000</v>
      </c>
      <c r="U13" s="2">
        <f t="shared" si="0"/>
        <v>6.6560000000000003E-6</v>
      </c>
      <c r="W13" s="1">
        <v>10000000000</v>
      </c>
      <c r="X13" s="2">
        <f t="shared" si="1"/>
        <v>6.6560000000000003E-6</v>
      </c>
      <c r="Z13" s="1">
        <v>10000000000</v>
      </c>
      <c r="AA13" s="2">
        <f t="shared" si="2"/>
        <v>6.6560000000000003E-6</v>
      </c>
      <c r="AB13" s="2"/>
      <c r="AC13" t="s">
        <v>7</v>
      </c>
      <c r="AD13" t="s">
        <v>63</v>
      </c>
      <c r="AE13">
        <v>64</v>
      </c>
      <c r="AF13" s="2">
        <f t="shared" si="26"/>
        <v>1040</v>
      </c>
      <c r="AH13" s="1">
        <v>10000000000</v>
      </c>
      <c r="AI13" s="2">
        <f t="shared" si="3"/>
        <v>6.6560000000000003E-6</v>
      </c>
      <c r="AK13" s="1">
        <v>10000000000</v>
      </c>
      <c r="AL13" s="2">
        <f t="shared" si="4"/>
        <v>6.6560000000000003E-6</v>
      </c>
      <c r="AN13" s="1">
        <v>10000000000</v>
      </c>
      <c r="AO13" s="2">
        <f t="shared" si="5"/>
        <v>6.6560000000000003E-6</v>
      </c>
      <c r="AP13" s="2"/>
      <c r="AQ13" t="s">
        <v>7</v>
      </c>
      <c r="AR13" t="s">
        <v>63</v>
      </c>
      <c r="AS13">
        <v>32</v>
      </c>
      <c r="AT13" s="2">
        <f t="shared" si="27"/>
        <v>2080</v>
      </c>
      <c r="AV13" s="1">
        <v>10000000000</v>
      </c>
      <c r="AW13" s="2">
        <f t="shared" si="6"/>
        <v>6.6560000000000003E-6</v>
      </c>
      <c r="AY13" s="1">
        <v>10000000000</v>
      </c>
      <c r="AZ13" s="2">
        <f t="shared" si="7"/>
        <v>6.6560000000000003E-6</v>
      </c>
      <c r="BB13" s="1">
        <v>10000000000</v>
      </c>
      <c r="BC13" s="2">
        <f t="shared" si="8"/>
        <v>6.6560000000000003E-6</v>
      </c>
      <c r="BD13" s="2"/>
      <c r="BE13" t="s">
        <v>7</v>
      </c>
      <c r="BF13" t="s">
        <v>63</v>
      </c>
      <c r="BG13">
        <v>32</v>
      </c>
      <c r="BH13" s="2">
        <f t="shared" si="28"/>
        <v>2080</v>
      </c>
      <c r="BJ13" s="1">
        <v>10000000000</v>
      </c>
      <c r="BK13" s="2">
        <f t="shared" si="9"/>
        <v>6.6560000000000003E-6</v>
      </c>
      <c r="BM13" s="1">
        <v>10000000000</v>
      </c>
      <c r="BN13" s="2">
        <f t="shared" si="10"/>
        <v>6.6560000000000003E-6</v>
      </c>
      <c r="BP13" s="1">
        <v>10000000000</v>
      </c>
      <c r="BQ13" s="2">
        <f t="shared" si="11"/>
        <v>6.6560000000000003E-6</v>
      </c>
      <c r="BR13" s="2"/>
      <c r="BS13" t="s">
        <v>7</v>
      </c>
      <c r="BT13" t="s">
        <v>63</v>
      </c>
      <c r="BU13">
        <v>32</v>
      </c>
      <c r="BV13" s="2">
        <f t="shared" si="12"/>
        <v>2080</v>
      </c>
      <c r="BX13" s="1">
        <v>10000000000</v>
      </c>
      <c r="BY13" s="2">
        <f t="shared" si="13"/>
        <v>6.6560000000000003E-6</v>
      </c>
      <c r="CA13" s="1">
        <v>10000000000</v>
      </c>
      <c r="CB13" s="2">
        <f t="shared" si="14"/>
        <v>6.6560000000000003E-6</v>
      </c>
      <c r="CD13" s="1">
        <v>10000000000</v>
      </c>
      <c r="CE13" s="2">
        <f t="shared" si="15"/>
        <v>6.6560000000000003E-6</v>
      </c>
      <c r="CF13" s="2"/>
      <c r="CG13" t="s">
        <v>7</v>
      </c>
      <c r="CH13" t="s">
        <v>63</v>
      </c>
      <c r="CI13">
        <v>16</v>
      </c>
      <c r="CJ13" s="2">
        <f t="shared" si="16"/>
        <v>4160</v>
      </c>
      <c r="CL13" s="1">
        <v>10000000000</v>
      </c>
      <c r="CM13" s="2">
        <f t="shared" si="17"/>
        <v>6.6560000000000003E-6</v>
      </c>
      <c r="CO13" s="1">
        <v>10000000000</v>
      </c>
      <c r="CP13" s="2">
        <f t="shared" si="18"/>
        <v>6.6560000000000003E-6</v>
      </c>
      <c r="CR13" s="1">
        <v>10000000000</v>
      </c>
      <c r="CS13" s="2">
        <f t="shared" si="19"/>
        <v>6.6560000000000003E-6</v>
      </c>
      <c r="CU13" t="s">
        <v>7</v>
      </c>
      <c r="CV13" t="s">
        <v>63</v>
      </c>
      <c r="CW13">
        <v>16</v>
      </c>
      <c r="CX13" s="2">
        <f t="shared" si="20"/>
        <v>4160</v>
      </c>
      <c r="CZ13" s="1">
        <v>10000000000</v>
      </c>
      <c r="DA13" s="2">
        <f t="shared" si="21"/>
        <v>6.6560000000000003E-6</v>
      </c>
      <c r="DC13" s="1">
        <v>10000000000</v>
      </c>
      <c r="DD13" s="2">
        <f t="shared" si="22"/>
        <v>6.6560000000000003E-6</v>
      </c>
      <c r="DF13" s="1">
        <v>10000000000</v>
      </c>
      <c r="DG13" s="2">
        <f t="shared" si="23"/>
        <v>6.6560000000000003E-6</v>
      </c>
    </row>
    <row r="14" spans="1:111" x14ac:dyDescent="0.25">
      <c r="B14" t="s">
        <v>8</v>
      </c>
      <c r="C14" t="s">
        <v>63</v>
      </c>
      <c r="D14" t="s">
        <v>33</v>
      </c>
      <c r="E14">
        <v>32</v>
      </c>
      <c r="F14">
        <v>32</v>
      </c>
      <c r="G14">
        <v>8</v>
      </c>
      <c r="H14">
        <v>1</v>
      </c>
      <c r="I14">
        <v>1</v>
      </c>
      <c r="J14">
        <v>1</v>
      </c>
      <c r="K14" s="3">
        <v>0.125</v>
      </c>
      <c r="L14">
        <v>1040</v>
      </c>
      <c r="M14" s="2">
        <f t="shared" si="24"/>
        <v>1.5384615384615385</v>
      </c>
      <c r="O14" t="s">
        <v>8</v>
      </c>
      <c r="P14" t="s">
        <v>63</v>
      </c>
      <c r="Q14">
        <v>4</v>
      </c>
      <c r="R14" s="2">
        <f t="shared" si="25"/>
        <v>16640</v>
      </c>
      <c r="T14" s="1">
        <v>10000000000</v>
      </c>
      <c r="U14" s="2">
        <f t="shared" si="0"/>
        <v>6.6560000000000003E-6</v>
      </c>
      <c r="W14" s="1">
        <v>10000000000</v>
      </c>
      <c r="X14" s="2">
        <f t="shared" si="1"/>
        <v>6.6560000000000003E-6</v>
      </c>
      <c r="Z14" s="1">
        <v>10000000000</v>
      </c>
      <c r="AA14" s="2">
        <f t="shared" si="2"/>
        <v>6.6560000000000003E-6</v>
      </c>
      <c r="AB14" s="2"/>
      <c r="AC14" t="s">
        <v>8</v>
      </c>
      <c r="AD14" t="s">
        <v>63</v>
      </c>
      <c r="AE14">
        <v>4</v>
      </c>
      <c r="AF14" s="2">
        <f t="shared" si="26"/>
        <v>16640</v>
      </c>
      <c r="AH14" s="1">
        <v>10000000000</v>
      </c>
      <c r="AI14" s="2">
        <f t="shared" si="3"/>
        <v>6.6560000000000003E-6</v>
      </c>
      <c r="AK14" s="1">
        <v>10000000000</v>
      </c>
      <c r="AL14" s="2">
        <f t="shared" si="4"/>
        <v>6.6560000000000003E-6</v>
      </c>
      <c r="AN14" s="1">
        <v>10000000000</v>
      </c>
      <c r="AO14" s="2">
        <f t="shared" si="5"/>
        <v>6.6560000000000003E-6</v>
      </c>
      <c r="AP14" s="2"/>
      <c r="AQ14" t="s">
        <v>8</v>
      </c>
      <c r="AR14" t="s">
        <v>63</v>
      </c>
      <c r="AS14">
        <v>4</v>
      </c>
      <c r="AT14" s="2">
        <f t="shared" si="27"/>
        <v>16640</v>
      </c>
      <c r="AV14" s="1">
        <v>10000000000</v>
      </c>
      <c r="AW14" s="2">
        <f t="shared" si="6"/>
        <v>6.6560000000000003E-6</v>
      </c>
      <c r="AY14" s="1">
        <v>10000000000</v>
      </c>
      <c r="AZ14" s="2">
        <f t="shared" si="7"/>
        <v>6.6560000000000003E-6</v>
      </c>
      <c r="BB14" s="1">
        <v>10000000000</v>
      </c>
      <c r="BC14" s="2">
        <f t="shared" si="8"/>
        <v>6.6560000000000003E-6</v>
      </c>
      <c r="BD14" s="2"/>
      <c r="BE14" t="s">
        <v>8</v>
      </c>
      <c r="BF14" t="s">
        <v>63</v>
      </c>
      <c r="BG14">
        <v>4</v>
      </c>
      <c r="BH14" s="2">
        <f t="shared" si="28"/>
        <v>16640</v>
      </c>
      <c r="BJ14" s="1">
        <v>10000000000</v>
      </c>
      <c r="BK14" s="2">
        <f t="shared" si="9"/>
        <v>6.6560000000000003E-6</v>
      </c>
      <c r="BM14" s="1">
        <v>10000000000</v>
      </c>
      <c r="BN14" s="2">
        <f t="shared" si="10"/>
        <v>6.6560000000000003E-6</v>
      </c>
      <c r="BP14" s="1">
        <v>10000000000</v>
      </c>
      <c r="BQ14" s="2">
        <f t="shared" si="11"/>
        <v>6.6560000000000003E-6</v>
      </c>
      <c r="BR14" s="2"/>
      <c r="BS14" t="s">
        <v>8</v>
      </c>
      <c r="BT14" t="s">
        <v>63</v>
      </c>
      <c r="BU14">
        <v>4</v>
      </c>
      <c r="BV14" s="2">
        <f t="shared" si="12"/>
        <v>16640</v>
      </c>
      <c r="BX14" s="1">
        <v>10000000000</v>
      </c>
      <c r="BY14" s="2">
        <f t="shared" si="13"/>
        <v>6.6560000000000003E-6</v>
      </c>
      <c r="CA14" s="1">
        <v>10000000000</v>
      </c>
      <c r="CB14" s="2">
        <f t="shared" si="14"/>
        <v>6.6560000000000003E-6</v>
      </c>
      <c r="CD14" s="1">
        <v>10000000000</v>
      </c>
      <c r="CE14" s="2">
        <f t="shared" si="15"/>
        <v>6.6560000000000003E-6</v>
      </c>
      <c r="CF14" s="2"/>
      <c r="CG14" t="s">
        <v>8</v>
      </c>
      <c r="CH14" t="s">
        <v>63</v>
      </c>
      <c r="CI14">
        <v>4</v>
      </c>
      <c r="CJ14" s="2">
        <f t="shared" si="16"/>
        <v>16640</v>
      </c>
      <c r="CL14" s="1">
        <v>10000000000</v>
      </c>
      <c r="CM14" s="2">
        <f t="shared" si="17"/>
        <v>6.6560000000000003E-6</v>
      </c>
      <c r="CO14" s="1">
        <v>10000000000</v>
      </c>
      <c r="CP14" s="2">
        <f t="shared" si="18"/>
        <v>6.6560000000000003E-6</v>
      </c>
      <c r="CR14" s="1">
        <v>10000000000</v>
      </c>
      <c r="CS14" s="2">
        <f t="shared" si="19"/>
        <v>6.6560000000000003E-6</v>
      </c>
      <c r="CU14" t="s">
        <v>8</v>
      </c>
      <c r="CV14" t="s">
        <v>63</v>
      </c>
      <c r="CW14">
        <v>4</v>
      </c>
      <c r="CX14" s="2">
        <f t="shared" si="20"/>
        <v>16640</v>
      </c>
      <c r="CZ14" s="1">
        <v>10000000000</v>
      </c>
      <c r="DA14" s="2">
        <f t="shared" si="21"/>
        <v>6.6560000000000003E-6</v>
      </c>
      <c r="DC14" s="1">
        <v>10000000000</v>
      </c>
      <c r="DD14" s="2">
        <f t="shared" si="22"/>
        <v>6.6560000000000003E-6</v>
      </c>
      <c r="DF14" s="1">
        <v>10000000000</v>
      </c>
      <c r="DG14" s="2">
        <f t="shared" si="23"/>
        <v>6.6560000000000003E-6</v>
      </c>
    </row>
    <row r="15" spans="1:111" x14ac:dyDescent="0.25">
      <c r="B15" t="s">
        <v>9</v>
      </c>
      <c r="C15" t="s">
        <v>64</v>
      </c>
      <c r="D15" t="s">
        <v>31</v>
      </c>
      <c r="E15">
        <v>16</v>
      </c>
      <c r="F15">
        <v>16</v>
      </c>
      <c r="G15">
        <v>4</v>
      </c>
      <c r="H15">
        <v>16</v>
      </c>
      <c r="I15">
        <v>1</v>
      </c>
      <c r="J15">
        <v>1</v>
      </c>
      <c r="K15" s="3">
        <v>6.25E-2</v>
      </c>
      <c r="L15">
        <v>1040</v>
      </c>
      <c r="M15" s="2">
        <f t="shared" si="24"/>
        <v>1.5384615384615385</v>
      </c>
      <c r="O15" t="s">
        <v>9</v>
      </c>
      <c r="P15" t="s">
        <v>64</v>
      </c>
      <c r="Q15" s="1">
        <v>10000000000</v>
      </c>
      <c r="R15" s="2">
        <f t="shared" si="25"/>
        <v>1.3312000000000001E-5</v>
      </c>
      <c r="T15">
        <v>128</v>
      </c>
      <c r="U15" s="2">
        <f t="shared" si="0"/>
        <v>1040</v>
      </c>
      <c r="W15" s="1">
        <v>10000000000</v>
      </c>
      <c r="X15" s="2">
        <f t="shared" si="1"/>
        <v>1.3312000000000001E-5</v>
      </c>
      <c r="Z15" s="1">
        <v>10000000000</v>
      </c>
      <c r="AA15" s="2">
        <f t="shared" si="2"/>
        <v>1.3312000000000001E-5</v>
      </c>
      <c r="AB15" s="2"/>
      <c r="AC15" t="s">
        <v>9</v>
      </c>
      <c r="AD15" t="s">
        <v>64</v>
      </c>
      <c r="AE15" s="1">
        <v>10000000000</v>
      </c>
      <c r="AF15" s="2">
        <f t="shared" si="26"/>
        <v>1.3312000000000001E-5</v>
      </c>
      <c r="AH15">
        <v>64</v>
      </c>
      <c r="AI15" s="2">
        <f t="shared" si="3"/>
        <v>2080</v>
      </c>
      <c r="AK15" s="1">
        <v>10000000000</v>
      </c>
      <c r="AL15" s="2">
        <f t="shared" si="4"/>
        <v>1.3312000000000001E-5</v>
      </c>
      <c r="AN15" s="1">
        <v>10000000000</v>
      </c>
      <c r="AO15" s="2">
        <f t="shared" si="5"/>
        <v>1.3312000000000001E-5</v>
      </c>
      <c r="AP15" s="2"/>
      <c r="AQ15" t="s">
        <v>9</v>
      </c>
      <c r="AR15" t="s">
        <v>64</v>
      </c>
      <c r="AS15" s="1">
        <v>10000000000</v>
      </c>
      <c r="AT15" s="2">
        <f t="shared" si="27"/>
        <v>1.3312000000000001E-5</v>
      </c>
      <c r="AV15">
        <v>32</v>
      </c>
      <c r="AW15" s="2">
        <f t="shared" si="6"/>
        <v>4160</v>
      </c>
      <c r="AY15" s="1">
        <v>10000000000</v>
      </c>
      <c r="AZ15" s="2">
        <f t="shared" si="7"/>
        <v>1.3312000000000001E-5</v>
      </c>
      <c r="BB15" s="1">
        <v>10000000000</v>
      </c>
      <c r="BC15" s="2">
        <f t="shared" si="8"/>
        <v>1.3312000000000001E-5</v>
      </c>
      <c r="BD15" s="2"/>
      <c r="BE15" t="s">
        <v>9</v>
      </c>
      <c r="BF15" t="s">
        <v>64</v>
      </c>
      <c r="BG15" s="1">
        <v>10000000000</v>
      </c>
      <c r="BH15" s="2">
        <f t="shared" si="28"/>
        <v>1.3312000000000001E-5</v>
      </c>
      <c r="BJ15">
        <v>32</v>
      </c>
      <c r="BK15" s="2">
        <f t="shared" si="9"/>
        <v>4160</v>
      </c>
      <c r="BM15" s="1">
        <v>10000000000</v>
      </c>
      <c r="BN15" s="2">
        <f t="shared" si="10"/>
        <v>1.3312000000000001E-5</v>
      </c>
      <c r="BP15" s="1">
        <v>10000000000</v>
      </c>
      <c r="BQ15" s="2">
        <f t="shared" si="11"/>
        <v>1.3312000000000001E-5</v>
      </c>
      <c r="BR15" s="2"/>
      <c r="BS15" t="s">
        <v>9</v>
      </c>
      <c r="BT15" t="s">
        <v>64</v>
      </c>
      <c r="BU15" s="1">
        <v>10000000000</v>
      </c>
      <c r="BV15" s="2">
        <f t="shared" si="12"/>
        <v>1.3312000000000001E-5</v>
      </c>
      <c r="BX15">
        <v>32</v>
      </c>
      <c r="BY15" s="2">
        <f t="shared" si="13"/>
        <v>4160</v>
      </c>
      <c r="CA15" s="1">
        <v>10000000000</v>
      </c>
      <c r="CB15" s="2">
        <f t="shared" si="14"/>
        <v>1.3312000000000001E-5</v>
      </c>
      <c r="CD15" s="1">
        <v>10000000000</v>
      </c>
      <c r="CE15" s="2">
        <f t="shared" si="15"/>
        <v>1.3312000000000001E-5</v>
      </c>
      <c r="CF15" s="2"/>
      <c r="CG15" t="s">
        <v>9</v>
      </c>
      <c r="CH15" t="s">
        <v>64</v>
      </c>
      <c r="CI15" s="1">
        <v>10000000000</v>
      </c>
      <c r="CJ15" s="2">
        <f t="shared" si="16"/>
        <v>1.3312000000000001E-5</v>
      </c>
      <c r="CL15">
        <v>32</v>
      </c>
      <c r="CM15" s="2">
        <f t="shared" si="17"/>
        <v>4160</v>
      </c>
      <c r="CO15" s="1">
        <v>10000000000</v>
      </c>
      <c r="CP15" s="2">
        <f t="shared" si="18"/>
        <v>1.3312000000000001E-5</v>
      </c>
      <c r="CR15" s="1">
        <v>10000000000</v>
      </c>
      <c r="CS15" s="2">
        <f t="shared" si="19"/>
        <v>1.3312000000000001E-5</v>
      </c>
      <c r="CU15" t="s">
        <v>9</v>
      </c>
      <c r="CV15" t="s">
        <v>64</v>
      </c>
      <c r="CW15" s="1">
        <v>10000000000</v>
      </c>
      <c r="CX15" s="2">
        <f t="shared" si="20"/>
        <v>1.3312000000000001E-5</v>
      </c>
      <c r="CZ15">
        <v>32</v>
      </c>
      <c r="DA15" s="2">
        <f t="shared" si="21"/>
        <v>4160</v>
      </c>
      <c r="DC15" s="1">
        <v>10000000000</v>
      </c>
      <c r="DD15" s="2">
        <f t="shared" si="22"/>
        <v>1.3312000000000001E-5</v>
      </c>
      <c r="DF15" s="1">
        <v>10000000000</v>
      </c>
      <c r="DG15" s="2">
        <f t="shared" si="23"/>
        <v>1.3312000000000001E-5</v>
      </c>
    </row>
    <row r="16" spans="1:111" x14ac:dyDescent="0.25">
      <c r="B16" t="s">
        <v>10</v>
      </c>
      <c r="C16" t="s">
        <v>64</v>
      </c>
      <c r="D16" t="s">
        <v>32</v>
      </c>
      <c r="E16">
        <v>16</v>
      </c>
      <c r="F16">
        <v>16</v>
      </c>
      <c r="G16">
        <v>4</v>
      </c>
      <c r="H16">
        <v>16</v>
      </c>
      <c r="I16">
        <v>1</v>
      </c>
      <c r="J16">
        <v>1</v>
      </c>
      <c r="K16" s="3">
        <v>6.25E-2</v>
      </c>
      <c r="L16">
        <v>1040</v>
      </c>
      <c r="M16" s="2">
        <f t="shared" si="24"/>
        <v>1.5384615384615385</v>
      </c>
      <c r="O16" t="s">
        <v>10</v>
      </c>
      <c r="P16" t="s">
        <v>64</v>
      </c>
      <c r="Q16" s="1">
        <v>10000000000</v>
      </c>
      <c r="R16" s="2">
        <f t="shared" si="25"/>
        <v>1.3312000000000001E-5</v>
      </c>
      <c r="T16">
        <v>4</v>
      </c>
      <c r="U16" s="2">
        <f t="shared" si="0"/>
        <v>33280</v>
      </c>
      <c r="W16" s="1">
        <v>10000000000</v>
      </c>
      <c r="X16" s="2">
        <f t="shared" si="1"/>
        <v>1.3312000000000001E-5</v>
      </c>
      <c r="Z16" s="1">
        <v>10000000000</v>
      </c>
      <c r="AA16" s="2">
        <f t="shared" si="2"/>
        <v>1.3312000000000001E-5</v>
      </c>
      <c r="AB16" s="2"/>
      <c r="AC16" t="s">
        <v>10</v>
      </c>
      <c r="AD16" t="s">
        <v>64</v>
      </c>
      <c r="AE16" s="1">
        <v>10000000000</v>
      </c>
      <c r="AF16" s="2">
        <f t="shared" si="26"/>
        <v>1.3312000000000001E-5</v>
      </c>
      <c r="AH16">
        <v>4</v>
      </c>
      <c r="AI16" s="2">
        <f t="shared" si="3"/>
        <v>33280</v>
      </c>
      <c r="AK16" s="1">
        <v>10000000000</v>
      </c>
      <c r="AL16" s="2">
        <f t="shared" si="4"/>
        <v>1.3312000000000001E-5</v>
      </c>
      <c r="AN16" s="1">
        <v>10000000000</v>
      </c>
      <c r="AO16" s="2">
        <f t="shared" si="5"/>
        <v>1.3312000000000001E-5</v>
      </c>
      <c r="AP16" s="2"/>
      <c r="AQ16" t="s">
        <v>10</v>
      </c>
      <c r="AR16" t="s">
        <v>64</v>
      </c>
      <c r="AS16" s="1">
        <v>10000000000</v>
      </c>
      <c r="AT16" s="2">
        <f t="shared" si="27"/>
        <v>1.3312000000000001E-5</v>
      </c>
      <c r="AV16">
        <v>4</v>
      </c>
      <c r="AW16" s="2">
        <f t="shared" si="6"/>
        <v>33280</v>
      </c>
      <c r="AY16" s="1">
        <v>10000000000</v>
      </c>
      <c r="AZ16" s="2">
        <f t="shared" si="7"/>
        <v>1.3312000000000001E-5</v>
      </c>
      <c r="BB16" s="1">
        <v>10000000000</v>
      </c>
      <c r="BC16" s="2">
        <f t="shared" si="8"/>
        <v>1.3312000000000001E-5</v>
      </c>
      <c r="BD16" s="2"/>
      <c r="BE16" t="s">
        <v>10</v>
      </c>
      <c r="BF16" t="s">
        <v>64</v>
      </c>
      <c r="BG16" s="1">
        <v>10000000000</v>
      </c>
      <c r="BH16" s="2">
        <f t="shared" si="28"/>
        <v>1.3312000000000001E-5</v>
      </c>
      <c r="BJ16">
        <v>4</v>
      </c>
      <c r="BK16" s="2">
        <f t="shared" si="9"/>
        <v>33280</v>
      </c>
      <c r="BM16" s="1">
        <v>10000000000</v>
      </c>
      <c r="BN16" s="2">
        <f t="shared" si="10"/>
        <v>1.3312000000000001E-5</v>
      </c>
      <c r="BP16" s="1">
        <v>10000000000</v>
      </c>
      <c r="BQ16" s="2">
        <f t="shared" si="11"/>
        <v>1.3312000000000001E-5</v>
      </c>
      <c r="BR16" s="2"/>
      <c r="BS16" t="s">
        <v>10</v>
      </c>
      <c r="BT16" t="s">
        <v>64</v>
      </c>
      <c r="BU16" s="1">
        <v>10000000000</v>
      </c>
      <c r="BV16" s="2">
        <f t="shared" si="12"/>
        <v>1.3312000000000001E-5</v>
      </c>
      <c r="BX16">
        <v>4</v>
      </c>
      <c r="BY16" s="2">
        <f t="shared" si="13"/>
        <v>33280</v>
      </c>
      <c r="CA16" s="1">
        <v>10000000000</v>
      </c>
      <c r="CB16" s="2">
        <f t="shared" si="14"/>
        <v>1.3312000000000001E-5</v>
      </c>
      <c r="CD16" s="1">
        <v>10000000000</v>
      </c>
      <c r="CE16" s="2">
        <f t="shared" si="15"/>
        <v>1.3312000000000001E-5</v>
      </c>
      <c r="CF16" s="2"/>
      <c r="CG16" t="s">
        <v>10</v>
      </c>
      <c r="CH16" t="s">
        <v>64</v>
      </c>
      <c r="CI16" s="1">
        <v>10000000000</v>
      </c>
      <c r="CJ16" s="2">
        <f t="shared" si="16"/>
        <v>1.3312000000000001E-5</v>
      </c>
      <c r="CL16">
        <v>4</v>
      </c>
      <c r="CM16" s="2">
        <f t="shared" si="17"/>
        <v>33280</v>
      </c>
      <c r="CO16" s="1">
        <v>10000000000</v>
      </c>
      <c r="CP16" s="2">
        <f t="shared" si="18"/>
        <v>1.3312000000000001E-5</v>
      </c>
      <c r="CR16" s="1">
        <v>10000000000</v>
      </c>
      <c r="CS16" s="2">
        <f t="shared" si="19"/>
        <v>1.3312000000000001E-5</v>
      </c>
      <c r="CU16" t="s">
        <v>10</v>
      </c>
      <c r="CV16" t="s">
        <v>64</v>
      </c>
      <c r="CW16" s="1">
        <v>10000000000</v>
      </c>
      <c r="CX16" s="2">
        <f t="shared" si="20"/>
        <v>1.3312000000000001E-5</v>
      </c>
      <c r="CZ16">
        <v>4</v>
      </c>
      <c r="DA16" s="2">
        <f t="shared" si="21"/>
        <v>33280</v>
      </c>
      <c r="DC16" s="1">
        <v>10000000000</v>
      </c>
      <c r="DD16" s="2">
        <f t="shared" si="22"/>
        <v>1.3312000000000001E-5</v>
      </c>
      <c r="DF16" s="1">
        <v>10000000000</v>
      </c>
      <c r="DG16" s="2">
        <f t="shared" si="23"/>
        <v>1.3312000000000001E-5</v>
      </c>
    </row>
    <row r="17" spans="2:112" x14ac:dyDescent="0.25">
      <c r="B17" t="s">
        <v>11</v>
      </c>
      <c r="C17" t="s">
        <v>65</v>
      </c>
      <c r="D17" t="s">
        <v>34</v>
      </c>
      <c r="E17">
        <v>32</v>
      </c>
      <c r="F17">
        <v>8</v>
      </c>
      <c r="G17">
        <v>4</v>
      </c>
      <c r="H17">
        <v>16</v>
      </c>
      <c r="I17">
        <v>1</v>
      </c>
      <c r="J17">
        <v>1</v>
      </c>
      <c r="K17" s="3">
        <v>6.25E-2</v>
      </c>
      <c r="L17">
        <v>1040</v>
      </c>
      <c r="M17" s="2">
        <f t="shared" si="24"/>
        <v>1.5384615384615385</v>
      </c>
      <c r="O17" t="s">
        <v>11</v>
      </c>
      <c r="P17" t="s">
        <v>65</v>
      </c>
      <c r="Q17" s="1">
        <v>10000000000</v>
      </c>
      <c r="R17" s="2">
        <f t="shared" si="25"/>
        <v>1.3312000000000001E-5</v>
      </c>
      <c r="T17" s="1">
        <v>10000000000</v>
      </c>
      <c r="U17" s="2">
        <f t="shared" si="0"/>
        <v>1.3312000000000001E-5</v>
      </c>
      <c r="W17">
        <v>256</v>
      </c>
      <c r="X17" s="2">
        <f t="shared" si="1"/>
        <v>520</v>
      </c>
      <c r="Z17" s="1">
        <v>10000000000</v>
      </c>
      <c r="AA17" s="2">
        <f t="shared" si="2"/>
        <v>1.3312000000000001E-5</v>
      </c>
      <c r="AB17" s="2"/>
      <c r="AC17" t="s">
        <v>11</v>
      </c>
      <c r="AD17" t="s">
        <v>65</v>
      </c>
      <c r="AE17" s="1">
        <v>10000000000</v>
      </c>
      <c r="AF17" s="2">
        <f t="shared" si="26"/>
        <v>1.3312000000000001E-5</v>
      </c>
      <c r="AH17" s="1">
        <v>10000000000</v>
      </c>
      <c r="AI17" s="2">
        <f t="shared" si="3"/>
        <v>1.3312000000000001E-5</v>
      </c>
      <c r="AK17">
        <v>512</v>
      </c>
      <c r="AL17" s="2">
        <f t="shared" si="4"/>
        <v>260</v>
      </c>
      <c r="AN17" s="1">
        <v>10000000000</v>
      </c>
      <c r="AO17" s="2">
        <f t="shared" si="5"/>
        <v>1.3312000000000001E-5</v>
      </c>
      <c r="AP17" s="2"/>
      <c r="AQ17" t="s">
        <v>11</v>
      </c>
      <c r="AR17" t="s">
        <v>65</v>
      </c>
      <c r="AS17" s="1">
        <v>10000000000</v>
      </c>
      <c r="AT17" s="2">
        <f t="shared" si="27"/>
        <v>1.3312000000000001E-5</v>
      </c>
      <c r="AV17" s="1">
        <v>10000000000</v>
      </c>
      <c r="AW17" s="2">
        <f t="shared" si="6"/>
        <v>1.3312000000000001E-5</v>
      </c>
      <c r="AY17">
        <v>512</v>
      </c>
      <c r="AZ17" s="2">
        <f t="shared" si="7"/>
        <v>260</v>
      </c>
      <c r="BB17" s="1">
        <v>10000000000</v>
      </c>
      <c r="BC17" s="2">
        <f t="shared" si="8"/>
        <v>1.3312000000000001E-5</v>
      </c>
      <c r="BD17" s="2"/>
      <c r="BE17" t="s">
        <v>11</v>
      </c>
      <c r="BF17" t="s">
        <v>65</v>
      </c>
      <c r="BG17" s="1">
        <v>10000000000</v>
      </c>
      <c r="BH17" s="2">
        <f t="shared" si="28"/>
        <v>1.3312000000000001E-5</v>
      </c>
      <c r="BJ17" s="1">
        <v>10000000000</v>
      </c>
      <c r="BK17" s="2">
        <f t="shared" si="9"/>
        <v>1.3312000000000001E-5</v>
      </c>
      <c r="BM17">
        <v>512</v>
      </c>
      <c r="BN17" s="2">
        <f t="shared" si="10"/>
        <v>260</v>
      </c>
      <c r="BP17" s="1">
        <v>10000000000</v>
      </c>
      <c r="BQ17" s="2">
        <f t="shared" si="11"/>
        <v>1.3312000000000001E-5</v>
      </c>
      <c r="BR17" s="2"/>
      <c r="BS17" t="s">
        <v>11</v>
      </c>
      <c r="BT17" t="s">
        <v>65</v>
      </c>
      <c r="BU17" s="1">
        <v>10000000000</v>
      </c>
      <c r="BV17" s="2">
        <f t="shared" si="12"/>
        <v>1.3312000000000001E-5</v>
      </c>
      <c r="BX17" s="1">
        <v>10000000000</v>
      </c>
      <c r="BY17" s="2">
        <f t="shared" si="13"/>
        <v>1.3312000000000001E-5</v>
      </c>
      <c r="CA17">
        <v>128</v>
      </c>
      <c r="CB17" s="2">
        <f t="shared" si="14"/>
        <v>1040</v>
      </c>
      <c r="CD17" s="1">
        <v>10000000000</v>
      </c>
      <c r="CE17" s="2">
        <f t="shared" si="15"/>
        <v>1.3312000000000001E-5</v>
      </c>
      <c r="CF17" s="2"/>
      <c r="CG17" t="s">
        <v>11</v>
      </c>
      <c r="CH17" t="s">
        <v>65</v>
      </c>
      <c r="CI17" s="1">
        <v>10000000000</v>
      </c>
      <c r="CJ17" s="2">
        <f t="shared" si="16"/>
        <v>1.3312000000000001E-5</v>
      </c>
      <c r="CL17" s="1">
        <v>10000000000</v>
      </c>
      <c r="CM17" s="2">
        <f t="shared" si="17"/>
        <v>1.3312000000000001E-5</v>
      </c>
      <c r="CO17">
        <v>64</v>
      </c>
      <c r="CP17" s="2">
        <f t="shared" si="18"/>
        <v>2080</v>
      </c>
      <c r="CR17" s="1">
        <v>10000000000</v>
      </c>
      <c r="CS17" s="2">
        <f t="shared" si="19"/>
        <v>1.3312000000000001E-5</v>
      </c>
      <c r="CU17" t="s">
        <v>11</v>
      </c>
      <c r="CV17" t="s">
        <v>65</v>
      </c>
      <c r="CW17" s="1">
        <v>10000000000</v>
      </c>
      <c r="CX17" s="2">
        <f t="shared" si="20"/>
        <v>1.3312000000000001E-5</v>
      </c>
      <c r="CZ17" s="1">
        <v>10000000000</v>
      </c>
      <c r="DA17" s="2">
        <f t="shared" si="21"/>
        <v>1.3312000000000001E-5</v>
      </c>
      <c r="DC17">
        <v>128</v>
      </c>
      <c r="DD17" s="2">
        <f t="shared" si="22"/>
        <v>1040</v>
      </c>
      <c r="DF17" s="1">
        <v>10000000000</v>
      </c>
      <c r="DG17" s="2">
        <f t="shared" si="23"/>
        <v>1.3312000000000001E-5</v>
      </c>
    </row>
    <row r="18" spans="2:112" x14ac:dyDescent="0.25">
      <c r="B18" t="s">
        <v>12</v>
      </c>
      <c r="C18" t="s">
        <v>65</v>
      </c>
      <c r="D18" t="s">
        <v>35</v>
      </c>
      <c r="E18">
        <v>32</v>
      </c>
      <c r="F18">
        <v>8</v>
      </c>
      <c r="G18">
        <v>4</v>
      </c>
      <c r="H18">
        <v>16</v>
      </c>
      <c r="I18">
        <v>1</v>
      </c>
      <c r="J18">
        <v>1</v>
      </c>
      <c r="K18" s="3">
        <v>6.25E-2</v>
      </c>
      <c r="L18">
        <v>1040</v>
      </c>
      <c r="M18" s="2">
        <f t="shared" si="24"/>
        <v>1.5384615384615385</v>
      </c>
      <c r="O18" t="s">
        <v>12</v>
      </c>
      <c r="P18" t="s">
        <v>65</v>
      </c>
      <c r="Q18" s="1">
        <v>10000000000</v>
      </c>
      <c r="R18" s="2">
        <f t="shared" si="25"/>
        <v>1.3312000000000001E-5</v>
      </c>
      <c r="T18" s="1">
        <v>10000000000</v>
      </c>
      <c r="U18" s="2">
        <f t="shared" si="0"/>
        <v>1.3312000000000001E-5</v>
      </c>
      <c r="W18">
        <v>4</v>
      </c>
      <c r="X18" s="2">
        <f t="shared" si="1"/>
        <v>33280</v>
      </c>
      <c r="Z18" s="1">
        <v>10000000000</v>
      </c>
      <c r="AA18" s="2">
        <f t="shared" si="2"/>
        <v>1.3312000000000001E-5</v>
      </c>
      <c r="AB18" s="2"/>
      <c r="AC18" t="s">
        <v>12</v>
      </c>
      <c r="AD18" t="s">
        <v>65</v>
      </c>
      <c r="AE18" s="1">
        <v>10000000000</v>
      </c>
      <c r="AF18" s="2">
        <f t="shared" si="26"/>
        <v>1.3312000000000001E-5</v>
      </c>
      <c r="AH18" s="1">
        <v>10000000000</v>
      </c>
      <c r="AI18" s="2">
        <f t="shared" si="3"/>
        <v>1.3312000000000001E-5</v>
      </c>
      <c r="AK18">
        <v>16</v>
      </c>
      <c r="AL18" s="2">
        <f t="shared" si="4"/>
        <v>8320</v>
      </c>
      <c r="AN18" s="1">
        <v>10000000000</v>
      </c>
      <c r="AO18" s="2">
        <f t="shared" si="5"/>
        <v>1.3312000000000001E-5</v>
      </c>
      <c r="AP18" s="2"/>
      <c r="AQ18" t="s">
        <v>12</v>
      </c>
      <c r="AR18" t="s">
        <v>65</v>
      </c>
      <c r="AS18" s="1">
        <v>10000000000</v>
      </c>
      <c r="AT18" s="2">
        <f t="shared" si="27"/>
        <v>1.3312000000000001E-5</v>
      </c>
      <c r="AV18" s="1">
        <v>10000000000</v>
      </c>
      <c r="AW18" s="2">
        <f t="shared" si="6"/>
        <v>1.3312000000000001E-5</v>
      </c>
      <c r="AY18">
        <v>16</v>
      </c>
      <c r="AZ18" s="2">
        <f t="shared" si="7"/>
        <v>8320</v>
      </c>
      <c r="BB18" s="1">
        <v>10000000000</v>
      </c>
      <c r="BC18" s="2">
        <f t="shared" si="8"/>
        <v>1.3312000000000001E-5</v>
      </c>
      <c r="BD18" s="2"/>
      <c r="BE18" t="s">
        <v>12</v>
      </c>
      <c r="BF18" t="s">
        <v>65</v>
      </c>
      <c r="BG18" s="1">
        <v>10000000000</v>
      </c>
      <c r="BH18" s="2">
        <f t="shared" si="28"/>
        <v>1.3312000000000001E-5</v>
      </c>
      <c r="BJ18" s="1">
        <v>10000000000</v>
      </c>
      <c r="BK18" s="2">
        <f t="shared" si="9"/>
        <v>1.3312000000000001E-5</v>
      </c>
      <c r="BM18">
        <v>16</v>
      </c>
      <c r="BN18" s="2">
        <f t="shared" si="10"/>
        <v>8320</v>
      </c>
      <c r="BP18" s="1">
        <v>10000000000</v>
      </c>
      <c r="BQ18" s="2">
        <f t="shared" si="11"/>
        <v>1.3312000000000001E-5</v>
      </c>
      <c r="BR18" s="2"/>
      <c r="BS18" t="s">
        <v>12</v>
      </c>
      <c r="BT18" t="s">
        <v>65</v>
      </c>
      <c r="BU18" s="1">
        <v>10000000000</v>
      </c>
      <c r="BV18" s="2">
        <f t="shared" si="12"/>
        <v>1.3312000000000001E-5</v>
      </c>
      <c r="BX18" s="1">
        <v>10000000000</v>
      </c>
      <c r="BY18" s="2">
        <f t="shared" si="13"/>
        <v>1.3312000000000001E-5</v>
      </c>
      <c r="CA18">
        <v>16</v>
      </c>
      <c r="CB18" s="2">
        <f t="shared" si="14"/>
        <v>8320</v>
      </c>
      <c r="CD18" s="1">
        <v>10000000000</v>
      </c>
      <c r="CE18" s="2">
        <f t="shared" si="15"/>
        <v>1.3312000000000001E-5</v>
      </c>
      <c r="CF18" s="2"/>
      <c r="CG18" t="s">
        <v>12</v>
      </c>
      <c r="CH18" t="s">
        <v>65</v>
      </c>
      <c r="CI18" s="1">
        <v>10000000000</v>
      </c>
      <c r="CJ18" s="2">
        <f t="shared" si="16"/>
        <v>1.3312000000000001E-5</v>
      </c>
      <c r="CL18" s="1">
        <v>10000000000</v>
      </c>
      <c r="CM18" s="2">
        <f t="shared" si="17"/>
        <v>1.3312000000000001E-5</v>
      </c>
      <c r="CO18">
        <v>16</v>
      </c>
      <c r="CP18" s="2">
        <f t="shared" si="18"/>
        <v>8320</v>
      </c>
      <c r="CR18" s="1">
        <v>10000000000</v>
      </c>
      <c r="CS18" s="2">
        <f t="shared" si="19"/>
        <v>1.3312000000000001E-5</v>
      </c>
      <c r="CU18" t="s">
        <v>12</v>
      </c>
      <c r="CV18" t="s">
        <v>65</v>
      </c>
      <c r="CW18" s="1">
        <v>10000000000</v>
      </c>
      <c r="CX18" s="2">
        <f t="shared" si="20"/>
        <v>1.3312000000000001E-5</v>
      </c>
      <c r="CZ18" s="1">
        <v>10000000000</v>
      </c>
      <c r="DA18" s="2">
        <f t="shared" si="21"/>
        <v>1.3312000000000001E-5</v>
      </c>
      <c r="DC18">
        <v>16</v>
      </c>
      <c r="DD18" s="2">
        <f t="shared" si="22"/>
        <v>8320</v>
      </c>
      <c r="DF18" s="1">
        <v>10000000000</v>
      </c>
      <c r="DG18" s="2">
        <f t="shared" si="23"/>
        <v>1.3312000000000001E-5</v>
      </c>
    </row>
    <row r="19" spans="2:112" x14ac:dyDescent="0.25">
      <c r="B19" t="s">
        <v>13</v>
      </c>
      <c r="C19" t="s">
        <v>66</v>
      </c>
      <c r="D19" t="s">
        <v>36</v>
      </c>
      <c r="E19">
        <v>32</v>
      </c>
      <c r="F19">
        <v>8</v>
      </c>
      <c r="G19">
        <v>1</v>
      </c>
      <c r="H19">
        <v>16</v>
      </c>
      <c r="I19">
        <v>1</v>
      </c>
      <c r="J19">
        <v>1</v>
      </c>
      <c r="K19" s="3">
        <v>0.25</v>
      </c>
      <c r="L19">
        <v>1040</v>
      </c>
      <c r="M19" s="2">
        <f t="shared" si="24"/>
        <v>1.5384615384615385</v>
      </c>
      <c r="O19" t="s">
        <v>13</v>
      </c>
      <c r="P19" t="s">
        <v>66</v>
      </c>
      <c r="Q19" s="1">
        <v>10000000000</v>
      </c>
      <c r="R19" s="2">
        <f t="shared" si="25"/>
        <v>3.3280000000000002E-6</v>
      </c>
      <c r="T19" s="1">
        <v>10000000000</v>
      </c>
      <c r="U19" s="2">
        <f t="shared" si="0"/>
        <v>3.3280000000000002E-6</v>
      </c>
      <c r="W19" s="1">
        <v>10000000000</v>
      </c>
      <c r="X19" s="2">
        <f t="shared" si="1"/>
        <v>3.3280000000000002E-6</v>
      </c>
      <c r="Z19">
        <v>64</v>
      </c>
      <c r="AA19" s="2">
        <f t="shared" si="2"/>
        <v>520</v>
      </c>
      <c r="AB19" s="2"/>
      <c r="AC19" t="s">
        <v>13</v>
      </c>
      <c r="AD19" t="s">
        <v>66</v>
      </c>
      <c r="AE19" s="1">
        <v>10000000000</v>
      </c>
      <c r="AF19" s="2">
        <f t="shared" si="26"/>
        <v>3.3280000000000002E-6</v>
      </c>
      <c r="AH19" s="1">
        <v>10000000000</v>
      </c>
      <c r="AI19" s="2">
        <f t="shared" si="3"/>
        <v>3.3280000000000002E-6</v>
      </c>
      <c r="AK19" s="1">
        <v>10000000000</v>
      </c>
      <c r="AL19" s="2">
        <f t="shared" si="4"/>
        <v>3.3280000000000002E-6</v>
      </c>
      <c r="AN19">
        <v>16</v>
      </c>
      <c r="AO19" s="2">
        <f t="shared" si="5"/>
        <v>2080</v>
      </c>
      <c r="AP19" s="2"/>
      <c r="AQ19" t="s">
        <v>13</v>
      </c>
      <c r="AR19" t="s">
        <v>66</v>
      </c>
      <c r="AS19" s="1">
        <v>10000000000</v>
      </c>
      <c r="AT19" s="2">
        <f t="shared" si="27"/>
        <v>3.3280000000000002E-6</v>
      </c>
      <c r="AV19" s="1">
        <v>10000000000</v>
      </c>
      <c r="AW19" s="2">
        <f t="shared" si="6"/>
        <v>3.3280000000000002E-6</v>
      </c>
      <c r="AY19" s="1">
        <v>10000000000</v>
      </c>
      <c r="AZ19" s="2">
        <f t="shared" si="7"/>
        <v>3.3280000000000002E-6</v>
      </c>
      <c r="BB19">
        <v>16</v>
      </c>
      <c r="BC19" s="2">
        <f t="shared" si="8"/>
        <v>2080</v>
      </c>
      <c r="BD19" s="2"/>
      <c r="BE19" t="s">
        <v>13</v>
      </c>
      <c r="BF19" t="s">
        <v>66</v>
      </c>
      <c r="BG19" s="1">
        <v>10000000000</v>
      </c>
      <c r="BH19" s="2">
        <f t="shared" si="28"/>
        <v>3.3280000000000002E-6</v>
      </c>
      <c r="BJ19" s="1">
        <v>10000000000</v>
      </c>
      <c r="BK19" s="2">
        <f t="shared" si="9"/>
        <v>3.3280000000000002E-6</v>
      </c>
      <c r="BM19" s="1">
        <v>10000000000</v>
      </c>
      <c r="BN19" s="2">
        <f t="shared" si="10"/>
        <v>3.3280000000000002E-6</v>
      </c>
      <c r="BP19">
        <v>16</v>
      </c>
      <c r="BQ19" s="2">
        <f t="shared" si="11"/>
        <v>2080</v>
      </c>
      <c r="BR19" s="2"/>
      <c r="BS19" t="s">
        <v>13</v>
      </c>
      <c r="BT19" t="s">
        <v>66</v>
      </c>
      <c r="BU19" s="1">
        <v>10000000000</v>
      </c>
      <c r="BV19" s="2">
        <f t="shared" si="12"/>
        <v>3.3280000000000002E-6</v>
      </c>
      <c r="BX19" s="1">
        <v>10000000000</v>
      </c>
      <c r="BY19" s="2">
        <f t="shared" si="13"/>
        <v>3.3280000000000002E-6</v>
      </c>
      <c r="CA19" s="1">
        <v>10000000000</v>
      </c>
      <c r="CB19" s="2">
        <f t="shared" si="14"/>
        <v>3.3280000000000002E-6</v>
      </c>
      <c r="CD19">
        <v>16</v>
      </c>
      <c r="CE19" s="2">
        <f t="shared" si="15"/>
        <v>2080</v>
      </c>
      <c r="CF19" s="2"/>
      <c r="CG19" t="s">
        <v>13</v>
      </c>
      <c r="CH19" t="s">
        <v>66</v>
      </c>
      <c r="CI19" s="1">
        <v>10000000000</v>
      </c>
      <c r="CJ19" s="2">
        <f t="shared" si="16"/>
        <v>3.3280000000000002E-6</v>
      </c>
      <c r="CL19" s="1">
        <v>10000000000</v>
      </c>
      <c r="CM19" s="2">
        <f t="shared" si="17"/>
        <v>3.3280000000000002E-6</v>
      </c>
      <c r="CO19" s="1">
        <v>10000000000</v>
      </c>
      <c r="CP19" s="2">
        <f t="shared" si="18"/>
        <v>3.3280000000000002E-6</v>
      </c>
      <c r="CR19">
        <v>16</v>
      </c>
      <c r="CS19" s="2">
        <f t="shared" si="19"/>
        <v>2080</v>
      </c>
      <c r="CU19" t="s">
        <v>13</v>
      </c>
      <c r="CV19" t="s">
        <v>66</v>
      </c>
      <c r="CW19" s="1">
        <v>10000000000</v>
      </c>
      <c r="CX19" s="2">
        <f t="shared" si="20"/>
        <v>3.3280000000000002E-6</v>
      </c>
      <c r="CZ19" s="1">
        <v>10000000000</v>
      </c>
      <c r="DA19" s="2">
        <f t="shared" si="21"/>
        <v>3.3280000000000002E-6</v>
      </c>
      <c r="DC19" s="1">
        <v>10000000000</v>
      </c>
      <c r="DD19" s="2">
        <f t="shared" si="22"/>
        <v>3.3280000000000002E-6</v>
      </c>
      <c r="DF19">
        <v>16</v>
      </c>
      <c r="DG19" s="2">
        <f t="shared" si="23"/>
        <v>2080</v>
      </c>
    </row>
    <row r="20" spans="2:112" x14ac:dyDescent="0.25">
      <c r="B20" t="s">
        <v>14</v>
      </c>
      <c r="C20" t="s">
        <v>66</v>
      </c>
      <c r="D20" t="s">
        <v>37</v>
      </c>
      <c r="E20">
        <v>32</v>
      </c>
      <c r="F20">
        <v>8</v>
      </c>
      <c r="G20">
        <v>1</v>
      </c>
      <c r="H20">
        <v>16</v>
      </c>
      <c r="I20">
        <v>1</v>
      </c>
      <c r="J20">
        <v>1</v>
      </c>
      <c r="K20" s="3">
        <v>0.25</v>
      </c>
      <c r="L20">
        <v>1040</v>
      </c>
      <c r="M20" s="2">
        <f t="shared" si="24"/>
        <v>1.5384615384615385</v>
      </c>
      <c r="O20" t="s">
        <v>14</v>
      </c>
      <c r="P20" t="s">
        <v>66</v>
      </c>
      <c r="Q20" s="1">
        <v>10000000000</v>
      </c>
      <c r="R20" s="2">
        <f t="shared" si="25"/>
        <v>3.3280000000000002E-6</v>
      </c>
      <c r="T20" s="1">
        <v>10000000000</v>
      </c>
      <c r="U20" s="2">
        <f t="shared" si="0"/>
        <v>3.3280000000000002E-6</v>
      </c>
      <c r="W20" s="1">
        <v>10000000000</v>
      </c>
      <c r="X20" s="2">
        <f t="shared" si="1"/>
        <v>3.3280000000000002E-6</v>
      </c>
      <c r="Z20">
        <v>4</v>
      </c>
      <c r="AA20" s="2">
        <f t="shared" si="2"/>
        <v>8320</v>
      </c>
      <c r="AB20" s="2"/>
      <c r="AC20" t="s">
        <v>14</v>
      </c>
      <c r="AD20" t="s">
        <v>66</v>
      </c>
      <c r="AE20" s="1">
        <v>10000000000</v>
      </c>
      <c r="AF20" s="2">
        <f t="shared" si="26"/>
        <v>3.3280000000000002E-6</v>
      </c>
      <c r="AH20" s="1">
        <v>10000000000</v>
      </c>
      <c r="AI20" s="2">
        <f t="shared" si="3"/>
        <v>3.3280000000000002E-6</v>
      </c>
      <c r="AK20" s="1">
        <v>10000000000</v>
      </c>
      <c r="AL20" s="2">
        <f t="shared" si="4"/>
        <v>3.3280000000000002E-6</v>
      </c>
      <c r="AN20">
        <v>4</v>
      </c>
      <c r="AO20" s="2">
        <f t="shared" si="5"/>
        <v>8320</v>
      </c>
      <c r="AP20" s="2"/>
      <c r="AQ20" t="s">
        <v>14</v>
      </c>
      <c r="AR20" t="s">
        <v>66</v>
      </c>
      <c r="AS20" s="1">
        <v>10000000000</v>
      </c>
      <c r="AT20" s="2">
        <f t="shared" si="27"/>
        <v>3.3280000000000002E-6</v>
      </c>
      <c r="AV20" s="1">
        <v>10000000000</v>
      </c>
      <c r="AW20" s="2">
        <f t="shared" si="6"/>
        <v>3.3280000000000002E-6</v>
      </c>
      <c r="AY20" s="1">
        <v>10000000000</v>
      </c>
      <c r="AZ20" s="2">
        <f t="shared" si="7"/>
        <v>3.3280000000000002E-6</v>
      </c>
      <c r="BB20">
        <v>4</v>
      </c>
      <c r="BC20" s="2">
        <f t="shared" si="8"/>
        <v>8320</v>
      </c>
      <c r="BD20" s="2"/>
      <c r="BE20" t="s">
        <v>14</v>
      </c>
      <c r="BF20" t="s">
        <v>66</v>
      </c>
      <c r="BG20" s="1">
        <v>10000000000</v>
      </c>
      <c r="BH20" s="2">
        <f t="shared" si="28"/>
        <v>3.3280000000000002E-6</v>
      </c>
      <c r="BJ20" s="1">
        <v>10000000000</v>
      </c>
      <c r="BK20" s="2">
        <f t="shared" si="9"/>
        <v>3.3280000000000002E-6</v>
      </c>
      <c r="BM20" s="1">
        <v>10000000000</v>
      </c>
      <c r="BN20" s="2">
        <f t="shared" si="10"/>
        <v>3.3280000000000002E-6</v>
      </c>
      <c r="BP20">
        <v>4</v>
      </c>
      <c r="BQ20" s="2">
        <f t="shared" si="11"/>
        <v>8320</v>
      </c>
      <c r="BR20" s="2"/>
      <c r="BS20" t="s">
        <v>14</v>
      </c>
      <c r="BT20" t="s">
        <v>66</v>
      </c>
      <c r="BU20" s="1">
        <v>10000000000</v>
      </c>
      <c r="BV20" s="2">
        <f t="shared" si="12"/>
        <v>3.3280000000000002E-6</v>
      </c>
      <c r="BX20" s="1">
        <v>10000000000</v>
      </c>
      <c r="BY20" s="2">
        <f t="shared" si="13"/>
        <v>3.3280000000000002E-6</v>
      </c>
      <c r="CA20" s="1">
        <v>10000000000</v>
      </c>
      <c r="CB20" s="2">
        <f t="shared" si="14"/>
        <v>3.3280000000000002E-6</v>
      </c>
      <c r="CD20">
        <v>4</v>
      </c>
      <c r="CE20" s="2">
        <f t="shared" si="15"/>
        <v>8320</v>
      </c>
      <c r="CF20" s="2"/>
      <c r="CG20" t="s">
        <v>14</v>
      </c>
      <c r="CH20" t="s">
        <v>66</v>
      </c>
      <c r="CI20" s="1">
        <v>10000000000</v>
      </c>
      <c r="CJ20" s="2">
        <f t="shared" si="16"/>
        <v>3.3280000000000002E-6</v>
      </c>
      <c r="CL20" s="1">
        <v>10000000000</v>
      </c>
      <c r="CM20" s="2">
        <f t="shared" si="17"/>
        <v>3.3280000000000002E-6</v>
      </c>
      <c r="CO20" s="1">
        <v>10000000000</v>
      </c>
      <c r="CP20" s="2">
        <f t="shared" si="18"/>
        <v>3.3280000000000002E-6</v>
      </c>
      <c r="CR20">
        <v>4</v>
      </c>
      <c r="CS20" s="2">
        <f t="shared" si="19"/>
        <v>8320</v>
      </c>
      <c r="CU20" t="s">
        <v>14</v>
      </c>
      <c r="CV20" t="s">
        <v>66</v>
      </c>
      <c r="CW20" s="1">
        <v>10000000000</v>
      </c>
      <c r="CX20" s="2">
        <f t="shared" si="20"/>
        <v>3.3280000000000002E-6</v>
      </c>
      <c r="CZ20" s="1">
        <v>10000000000</v>
      </c>
      <c r="DA20" s="2">
        <f t="shared" si="21"/>
        <v>3.3280000000000002E-6</v>
      </c>
      <c r="DC20" s="1">
        <v>10000000000</v>
      </c>
      <c r="DD20" s="2">
        <f t="shared" si="22"/>
        <v>3.3280000000000002E-6</v>
      </c>
      <c r="DF20">
        <v>4</v>
      </c>
      <c r="DG20" s="2">
        <f t="shared" si="23"/>
        <v>8320</v>
      </c>
    </row>
    <row r="21" spans="2:112" x14ac:dyDescent="0.25">
      <c r="B21" t="s">
        <v>15</v>
      </c>
      <c r="C21" t="s">
        <v>67</v>
      </c>
      <c r="D21" t="s">
        <v>92</v>
      </c>
      <c r="E21">
        <v>1</v>
      </c>
      <c r="F21">
        <v>2</v>
      </c>
      <c r="G21">
        <v>4</v>
      </c>
      <c r="H21">
        <v>16</v>
      </c>
      <c r="I21">
        <v>1</v>
      </c>
      <c r="J21">
        <v>1</v>
      </c>
      <c r="K21" s="3">
        <v>8</v>
      </c>
      <c r="L21">
        <v>1040</v>
      </c>
      <c r="M21" s="2">
        <f t="shared" si="24"/>
        <v>1.5384615384615385</v>
      </c>
      <c r="O21" t="s">
        <v>15</v>
      </c>
      <c r="P21" t="s">
        <v>67</v>
      </c>
      <c r="Q21" s="1">
        <v>10000000000</v>
      </c>
      <c r="R21" s="2">
        <f t="shared" si="25"/>
        <v>1.04E-7</v>
      </c>
      <c r="T21" s="1">
        <v>10000000000</v>
      </c>
      <c r="U21" s="2">
        <f t="shared" si="0"/>
        <v>1.04E-7</v>
      </c>
      <c r="W21">
        <v>8</v>
      </c>
      <c r="X21" s="2">
        <f t="shared" si="1"/>
        <v>130</v>
      </c>
      <c r="Z21" s="1">
        <v>10000000000</v>
      </c>
      <c r="AA21" s="2">
        <f t="shared" si="2"/>
        <v>1.04E-7</v>
      </c>
      <c r="AB21" s="2"/>
      <c r="AC21" t="s">
        <v>15</v>
      </c>
      <c r="AD21" t="s">
        <v>67</v>
      </c>
      <c r="AE21" s="1">
        <v>10000000000</v>
      </c>
      <c r="AF21" s="2">
        <f t="shared" si="26"/>
        <v>1.04E-7</v>
      </c>
      <c r="AH21" s="1">
        <v>10000000000</v>
      </c>
      <c r="AI21" s="2">
        <f t="shared" si="3"/>
        <v>1.04E-7</v>
      </c>
      <c r="AK21">
        <v>16</v>
      </c>
      <c r="AL21" s="2">
        <f t="shared" si="4"/>
        <v>65</v>
      </c>
      <c r="AN21" s="1">
        <v>10000000000</v>
      </c>
      <c r="AO21" s="2">
        <f t="shared" si="5"/>
        <v>1.04E-7</v>
      </c>
      <c r="AP21" s="2"/>
      <c r="AQ21" t="s">
        <v>15</v>
      </c>
      <c r="AR21" t="s">
        <v>67</v>
      </c>
      <c r="AS21" s="1">
        <v>10000000000</v>
      </c>
      <c r="AT21" s="2">
        <f t="shared" si="27"/>
        <v>1.04E-7</v>
      </c>
      <c r="AV21" s="1">
        <v>10000000000</v>
      </c>
      <c r="AW21" s="2">
        <f t="shared" si="6"/>
        <v>1.04E-7</v>
      </c>
      <c r="AY21">
        <v>8</v>
      </c>
      <c r="AZ21" s="2">
        <f t="shared" si="7"/>
        <v>130</v>
      </c>
      <c r="BB21" s="1">
        <v>10000000000</v>
      </c>
      <c r="BC21" s="2">
        <f t="shared" si="8"/>
        <v>1.04E-7</v>
      </c>
      <c r="BD21" s="2"/>
      <c r="BE21" t="s">
        <v>15</v>
      </c>
      <c r="BF21" t="s">
        <v>67</v>
      </c>
      <c r="BG21" s="1">
        <v>10000000000</v>
      </c>
      <c r="BH21" s="2">
        <f t="shared" si="28"/>
        <v>1.04E-7</v>
      </c>
      <c r="BJ21" s="1">
        <v>10000000000</v>
      </c>
      <c r="BK21" s="2">
        <f t="shared" si="9"/>
        <v>1.04E-7</v>
      </c>
      <c r="BM21">
        <v>4</v>
      </c>
      <c r="BN21" s="2">
        <f t="shared" si="10"/>
        <v>260</v>
      </c>
      <c r="BP21" s="1">
        <v>10000000000</v>
      </c>
      <c r="BQ21" s="2">
        <f t="shared" si="11"/>
        <v>1.04E-7</v>
      </c>
      <c r="BR21" s="2"/>
      <c r="BS21" t="s">
        <v>15</v>
      </c>
      <c r="BT21" t="s">
        <v>67</v>
      </c>
      <c r="BU21" s="1">
        <v>10000000000</v>
      </c>
      <c r="BV21" s="2">
        <f t="shared" si="12"/>
        <v>1.04E-7</v>
      </c>
      <c r="BX21" s="1">
        <v>10000000000</v>
      </c>
      <c r="BY21" s="2">
        <f t="shared" si="13"/>
        <v>1.04E-7</v>
      </c>
      <c r="CA21">
        <v>4</v>
      </c>
      <c r="CB21" s="2">
        <f t="shared" si="14"/>
        <v>260</v>
      </c>
      <c r="CD21" s="1">
        <v>10000000000</v>
      </c>
      <c r="CE21" s="2">
        <f t="shared" si="15"/>
        <v>1.04E-7</v>
      </c>
      <c r="CF21" s="2"/>
      <c r="CG21" t="s">
        <v>15</v>
      </c>
      <c r="CH21" t="s">
        <v>67</v>
      </c>
      <c r="CI21" s="1">
        <v>10000000000</v>
      </c>
      <c r="CJ21" s="2">
        <f t="shared" si="16"/>
        <v>1.04E-7</v>
      </c>
      <c r="CL21" s="1">
        <v>10000000000</v>
      </c>
      <c r="CM21" s="2">
        <f t="shared" si="17"/>
        <v>1.04E-7</v>
      </c>
      <c r="CO21">
        <v>4</v>
      </c>
      <c r="CP21" s="2">
        <f t="shared" si="18"/>
        <v>260</v>
      </c>
      <c r="CR21" s="1">
        <v>10000000000</v>
      </c>
      <c r="CS21" s="2">
        <f t="shared" si="19"/>
        <v>1.04E-7</v>
      </c>
      <c r="CU21" t="s">
        <v>15</v>
      </c>
      <c r="CV21" t="s">
        <v>67</v>
      </c>
      <c r="CW21" s="1">
        <v>10000000000</v>
      </c>
      <c r="CX21" s="2">
        <f t="shared" si="20"/>
        <v>1.04E-7</v>
      </c>
      <c r="CZ21" s="1">
        <v>10000000000</v>
      </c>
      <c r="DA21" s="2">
        <f t="shared" si="21"/>
        <v>1.04E-7</v>
      </c>
      <c r="DC21">
        <v>4</v>
      </c>
      <c r="DD21" s="2">
        <f t="shared" si="22"/>
        <v>260</v>
      </c>
      <c r="DF21" s="1">
        <v>10000000000</v>
      </c>
      <c r="DG21" s="2">
        <f t="shared" si="23"/>
        <v>1.04E-7</v>
      </c>
    </row>
    <row r="22" spans="2:112" x14ac:dyDescent="0.25">
      <c r="B22" t="s">
        <v>16</v>
      </c>
      <c r="C22" t="s">
        <v>42</v>
      </c>
      <c r="D22" t="s">
        <v>42</v>
      </c>
      <c r="E22">
        <v>1</v>
      </c>
      <c r="F22">
        <v>1</v>
      </c>
      <c r="G22">
        <v>1</v>
      </c>
      <c r="H22">
        <v>1</v>
      </c>
      <c r="I22">
        <f>48*1024</f>
        <v>49152</v>
      </c>
      <c r="J22">
        <v>1</v>
      </c>
      <c r="K22" s="3">
        <v>2.0833333333333332E-2</v>
      </c>
      <c r="L22">
        <v>1040</v>
      </c>
      <c r="M22" s="2">
        <f t="shared" si="24"/>
        <v>1.5384615384615385</v>
      </c>
      <c r="O22" t="s">
        <v>16</v>
      </c>
      <c r="P22" t="s">
        <v>42</v>
      </c>
      <c r="Q22">
        <f>SUM($B37:$B40)*60/$B41</f>
        <v>2700</v>
      </c>
      <c r="R22" s="2">
        <f t="shared" si="25"/>
        <v>147.9111111111111</v>
      </c>
      <c r="T22">
        <f>SUM($B37:$B40)*60/$B41</f>
        <v>2700</v>
      </c>
      <c r="U22" s="2">
        <f t="shared" si="0"/>
        <v>147.9111111111111</v>
      </c>
      <c r="W22">
        <f>SUM($B37:$B40)*60/$B41</f>
        <v>2700</v>
      </c>
      <c r="X22" s="2">
        <f t="shared" si="1"/>
        <v>147.9111111111111</v>
      </c>
      <c r="Z22">
        <f>SUM($B37:$B40)*60/$B41</f>
        <v>2700</v>
      </c>
      <c r="AA22" s="2">
        <f t="shared" si="2"/>
        <v>147.9111111111111</v>
      </c>
      <c r="AB22" s="2"/>
      <c r="AC22" t="s">
        <v>16</v>
      </c>
      <c r="AD22" t="s">
        <v>42</v>
      </c>
      <c r="AE22">
        <f>SUM($B37:$B40)*60/$B41</f>
        <v>2700</v>
      </c>
      <c r="AF22" s="2">
        <f t="shared" si="26"/>
        <v>147.9111111111111</v>
      </c>
      <c r="AH22">
        <f>SUM($B37:$B40)*60/$B41</f>
        <v>2700</v>
      </c>
      <c r="AI22" s="2">
        <f t="shared" si="3"/>
        <v>147.9111111111111</v>
      </c>
      <c r="AK22">
        <f>SUM($B37:$B40)*60/$B41</f>
        <v>2700</v>
      </c>
      <c r="AL22" s="2">
        <f t="shared" si="4"/>
        <v>147.9111111111111</v>
      </c>
      <c r="AN22">
        <f>SUM($B37:$B40)*60/$B41</f>
        <v>2700</v>
      </c>
      <c r="AO22" s="2">
        <f t="shared" si="5"/>
        <v>147.9111111111111</v>
      </c>
      <c r="AP22" s="2"/>
      <c r="AQ22" t="s">
        <v>16</v>
      </c>
      <c r="AR22" t="s">
        <v>42</v>
      </c>
      <c r="AS22">
        <f>SUM($B37:$B40)*60/$B41</f>
        <v>2700</v>
      </c>
      <c r="AT22" s="2">
        <f t="shared" si="27"/>
        <v>147.9111111111111</v>
      </c>
      <c r="AV22">
        <f>SUM($B37:$B40)*60/$B41</f>
        <v>2700</v>
      </c>
      <c r="AW22" s="2">
        <f t="shared" si="6"/>
        <v>147.9111111111111</v>
      </c>
      <c r="AY22">
        <f>SUM($B37:$B40)*60/$B41</f>
        <v>2700</v>
      </c>
      <c r="AZ22" s="2">
        <f t="shared" si="7"/>
        <v>147.9111111111111</v>
      </c>
      <c r="BB22">
        <f>SUM($B37:$B40)*60/$B41</f>
        <v>2700</v>
      </c>
      <c r="BC22" s="2">
        <f t="shared" si="8"/>
        <v>147.9111111111111</v>
      </c>
      <c r="BD22" s="2"/>
      <c r="BE22" t="s">
        <v>16</v>
      </c>
      <c r="BF22" t="s">
        <v>42</v>
      </c>
      <c r="BG22">
        <f>SUM($B37:$B40)*60/$B41</f>
        <v>2700</v>
      </c>
      <c r="BH22" s="2">
        <f t="shared" si="28"/>
        <v>147.9111111111111</v>
      </c>
      <c r="BJ22">
        <f>SUM($B37:$B40)*60/$B41</f>
        <v>2700</v>
      </c>
      <c r="BK22" s="2">
        <f t="shared" si="9"/>
        <v>147.9111111111111</v>
      </c>
      <c r="BM22">
        <f>SUM($B37:$B40)*60/$B41</f>
        <v>2700</v>
      </c>
      <c r="BN22" s="2">
        <f t="shared" si="10"/>
        <v>147.9111111111111</v>
      </c>
      <c r="BP22">
        <f>SUM($B37:$B40)*60/$B41</f>
        <v>2700</v>
      </c>
      <c r="BQ22" s="2">
        <f t="shared" si="11"/>
        <v>147.9111111111111</v>
      </c>
      <c r="BR22" s="2"/>
      <c r="BS22" t="s">
        <v>16</v>
      </c>
      <c r="BT22" t="s">
        <v>42</v>
      </c>
      <c r="BU22">
        <f>SUM($B37:$B40)*60/$B41</f>
        <v>2700</v>
      </c>
      <c r="BV22" s="2">
        <f t="shared" si="12"/>
        <v>147.9111111111111</v>
      </c>
      <c r="BX22">
        <f>SUM($B37:$B40)*60/$B41</f>
        <v>2700</v>
      </c>
      <c r="BY22" s="2">
        <f t="shared" si="13"/>
        <v>147.9111111111111</v>
      </c>
      <c r="CA22">
        <f>SUM($B37:$B40)*60/$B41</f>
        <v>2700</v>
      </c>
      <c r="CB22" s="2">
        <f t="shared" si="14"/>
        <v>147.9111111111111</v>
      </c>
      <c r="CD22">
        <f>SUM($B37:$B40)*60/$B41</f>
        <v>2700</v>
      </c>
      <c r="CE22" s="2">
        <f t="shared" si="15"/>
        <v>147.9111111111111</v>
      </c>
      <c r="CF22" s="2"/>
      <c r="CG22" t="s">
        <v>16</v>
      </c>
      <c r="CH22" t="s">
        <v>42</v>
      </c>
      <c r="CI22">
        <f>SUM($B37:$B40)*60/$B41</f>
        <v>2700</v>
      </c>
      <c r="CJ22" s="2">
        <f t="shared" si="16"/>
        <v>147.9111111111111</v>
      </c>
      <c r="CL22">
        <f>SUM($B37:$B40)*60/$B41</f>
        <v>2700</v>
      </c>
      <c r="CM22" s="2">
        <f t="shared" si="17"/>
        <v>147.9111111111111</v>
      </c>
      <c r="CO22">
        <f>SUM($B37:$B40)*60/$B41</f>
        <v>2700</v>
      </c>
      <c r="CP22" s="2">
        <f t="shared" si="18"/>
        <v>147.9111111111111</v>
      </c>
      <c r="CR22">
        <f>SUM($B37:$B40)*60/$B41</f>
        <v>2700</v>
      </c>
      <c r="CS22" s="2">
        <f t="shared" si="19"/>
        <v>147.9111111111111</v>
      </c>
      <c r="CU22" t="s">
        <v>16</v>
      </c>
      <c r="CV22" t="s">
        <v>42</v>
      </c>
      <c r="CW22">
        <f>SUM($B37:$B40)*60/$B41</f>
        <v>2700</v>
      </c>
      <c r="CX22" s="2">
        <f t="shared" si="20"/>
        <v>147.9111111111111</v>
      </c>
      <c r="CZ22">
        <f>SUM($B37:$B40)*60/$B41</f>
        <v>2700</v>
      </c>
      <c r="DA22" s="2">
        <f t="shared" si="21"/>
        <v>147.9111111111111</v>
      </c>
      <c r="DC22">
        <f>SUM($B37:$B40)*60/$B41</f>
        <v>2700</v>
      </c>
      <c r="DD22" s="2">
        <f t="shared" si="22"/>
        <v>147.9111111111111</v>
      </c>
      <c r="DF22">
        <f>SUM($B37:$B40)*60/$B41</f>
        <v>2700</v>
      </c>
      <c r="DG22" s="2">
        <f t="shared" si="23"/>
        <v>147.9111111111111</v>
      </c>
    </row>
    <row r="23" spans="2:112" x14ac:dyDescent="0.25">
      <c r="B23" t="s">
        <v>17</v>
      </c>
      <c r="C23" t="s">
        <v>44</v>
      </c>
      <c r="D23" t="s">
        <v>44</v>
      </c>
      <c r="E23">
        <v>1</v>
      </c>
      <c r="F23">
        <v>1</v>
      </c>
      <c r="G23">
        <v>1</v>
      </c>
      <c r="H23">
        <v>1</v>
      </c>
      <c r="I23">
        <v>512</v>
      </c>
      <c r="J23">
        <v>2</v>
      </c>
      <c r="K23" s="3">
        <v>1</v>
      </c>
      <c r="L23">
        <v>1040</v>
      </c>
      <c r="M23" s="2">
        <f t="shared" si="24"/>
        <v>1.5384615384615385</v>
      </c>
      <c r="O23" t="s">
        <v>17</v>
      </c>
      <c r="P23" t="s">
        <v>44</v>
      </c>
      <c r="Q23" s="1">
        <v>10000000000</v>
      </c>
      <c r="R23" s="2">
        <f t="shared" si="25"/>
        <v>8.3200000000000004E-7</v>
      </c>
      <c r="T23" s="1">
        <v>10000000000</v>
      </c>
      <c r="U23" s="2">
        <f t="shared" si="0"/>
        <v>8.3200000000000004E-7</v>
      </c>
      <c r="W23" s="1">
        <v>10000000000</v>
      </c>
      <c r="X23" s="2">
        <f t="shared" si="1"/>
        <v>8.3200000000000004E-7</v>
      </c>
      <c r="Z23" s="1">
        <v>10000000000</v>
      </c>
      <c r="AA23" s="2">
        <f t="shared" si="2"/>
        <v>8.3200000000000004E-7</v>
      </c>
      <c r="AB23" s="2"/>
      <c r="AC23" t="s">
        <v>17</v>
      </c>
      <c r="AD23" t="s">
        <v>44</v>
      </c>
      <c r="AE23" s="1">
        <v>10000000000</v>
      </c>
      <c r="AF23" s="2">
        <f t="shared" si="26"/>
        <v>8.3200000000000004E-7</v>
      </c>
      <c r="AH23" s="1">
        <v>10000000000</v>
      </c>
      <c r="AI23" s="2">
        <f t="shared" si="3"/>
        <v>8.3200000000000004E-7</v>
      </c>
      <c r="AK23" s="1">
        <v>10000000000</v>
      </c>
      <c r="AL23" s="2">
        <f t="shared" si="4"/>
        <v>8.3200000000000004E-7</v>
      </c>
      <c r="AN23" s="1">
        <v>10000000000</v>
      </c>
      <c r="AO23" s="2">
        <f t="shared" si="5"/>
        <v>8.3200000000000004E-7</v>
      </c>
      <c r="AP23" s="2"/>
      <c r="AQ23" t="s">
        <v>17</v>
      </c>
      <c r="AR23" t="s">
        <v>44</v>
      </c>
      <c r="AS23" s="1">
        <v>10000000000</v>
      </c>
      <c r="AT23" s="2">
        <f t="shared" si="27"/>
        <v>8.3200000000000004E-7</v>
      </c>
      <c r="AV23" s="1">
        <v>10000000000</v>
      </c>
      <c r="AW23" s="2">
        <f t="shared" si="6"/>
        <v>8.3200000000000004E-7</v>
      </c>
      <c r="AY23" s="1">
        <v>10000000000</v>
      </c>
      <c r="AZ23" s="2">
        <f t="shared" si="7"/>
        <v>8.3200000000000004E-7</v>
      </c>
      <c r="BB23" s="1">
        <v>10000000000</v>
      </c>
      <c r="BC23" s="2">
        <f t="shared" si="8"/>
        <v>8.3200000000000004E-7</v>
      </c>
      <c r="BD23" s="2"/>
      <c r="BE23" t="s">
        <v>17</v>
      </c>
      <c r="BF23" t="s">
        <v>44</v>
      </c>
      <c r="BG23" s="1">
        <v>10000000000</v>
      </c>
      <c r="BH23" s="2">
        <f t="shared" si="28"/>
        <v>8.3200000000000004E-7</v>
      </c>
      <c r="BJ23" s="1">
        <v>10000000000</v>
      </c>
      <c r="BK23" s="2">
        <f t="shared" si="9"/>
        <v>8.3200000000000004E-7</v>
      </c>
      <c r="BM23" s="1">
        <v>10000000000</v>
      </c>
      <c r="BN23" s="2">
        <f t="shared" si="10"/>
        <v>8.3200000000000004E-7</v>
      </c>
      <c r="BP23" s="1">
        <v>10000000000</v>
      </c>
      <c r="BQ23" s="2">
        <f t="shared" si="11"/>
        <v>8.3200000000000004E-7</v>
      </c>
      <c r="BR23" s="2"/>
      <c r="BS23" t="s">
        <v>17</v>
      </c>
      <c r="BT23" t="s">
        <v>44</v>
      </c>
      <c r="BU23" s="1">
        <v>10000000000</v>
      </c>
      <c r="BV23" s="2">
        <f t="shared" si="12"/>
        <v>8.3200000000000004E-7</v>
      </c>
      <c r="BX23" s="1">
        <v>10000000000</v>
      </c>
      <c r="BY23" s="2">
        <f t="shared" si="13"/>
        <v>8.3200000000000004E-7</v>
      </c>
      <c r="CA23" s="1">
        <v>10000000000</v>
      </c>
      <c r="CB23" s="2">
        <f t="shared" si="14"/>
        <v>8.3200000000000004E-7</v>
      </c>
      <c r="CD23" s="1">
        <v>10000000000</v>
      </c>
      <c r="CE23" s="2">
        <f t="shared" si="15"/>
        <v>8.3200000000000004E-7</v>
      </c>
      <c r="CF23" s="2"/>
      <c r="CG23" t="s">
        <v>17</v>
      </c>
      <c r="CH23" t="s">
        <v>44</v>
      </c>
      <c r="CI23" s="1">
        <v>10000000000</v>
      </c>
      <c r="CJ23" s="2">
        <f t="shared" si="16"/>
        <v>8.3200000000000004E-7</v>
      </c>
      <c r="CL23" s="1">
        <v>10000000000</v>
      </c>
      <c r="CM23" s="2">
        <f t="shared" si="17"/>
        <v>8.3200000000000004E-7</v>
      </c>
      <c r="CO23" s="1">
        <v>10000000000</v>
      </c>
      <c r="CP23" s="2">
        <f t="shared" si="18"/>
        <v>8.3200000000000004E-7</v>
      </c>
      <c r="CR23" s="1">
        <v>10000000000</v>
      </c>
      <c r="CS23" s="2">
        <f t="shared" si="19"/>
        <v>8.3200000000000004E-7</v>
      </c>
      <c r="CU23" t="s">
        <v>17</v>
      </c>
      <c r="CV23" t="s">
        <v>44</v>
      </c>
      <c r="CW23" s="1">
        <v>10000000000</v>
      </c>
      <c r="CX23" s="2">
        <f t="shared" si="20"/>
        <v>8.3200000000000004E-7</v>
      </c>
      <c r="CZ23" s="1">
        <v>10000000000</v>
      </c>
      <c r="DA23" s="2">
        <f t="shared" si="21"/>
        <v>8.3200000000000004E-7</v>
      </c>
      <c r="DC23" s="1">
        <v>10000000000</v>
      </c>
      <c r="DD23" s="2">
        <f t="shared" si="22"/>
        <v>8.3200000000000004E-7</v>
      </c>
      <c r="DF23" s="1">
        <v>10000000000</v>
      </c>
      <c r="DG23" s="2">
        <f t="shared" si="23"/>
        <v>8.3200000000000004E-7</v>
      </c>
    </row>
    <row r="24" spans="2:112" x14ac:dyDescent="0.25">
      <c r="B24" t="s">
        <v>18</v>
      </c>
      <c r="C24" t="s">
        <v>38</v>
      </c>
      <c r="D24" t="s">
        <v>38</v>
      </c>
      <c r="E24">
        <v>1</v>
      </c>
      <c r="F24">
        <v>1</v>
      </c>
      <c r="G24">
        <v>1</v>
      </c>
      <c r="H24">
        <v>1</v>
      </c>
      <c r="I24">
        <v>12</v>
      </c>
      <c r="J24">
        <v>1</v>
      </c>
      <c r="K24" s="3">
        <v>16</v>
      </c>
      <c r="L24">
        <v>208</v>
      </c>
      <c r="M24" s="2">
        <f t="shared" si="24"/>
        <v>7.6923076923076925</v>
      </c>
      <c r="O24" t="s">
        <v>18</v>
      </c>
      <c r="P24" t="s">
        <v>38</v>
      </c>
      <c r="Q24">
        <v>4</v>
      </c>
      <c r="R24" s="2">
        <f t="shared" si="25"/>
        <v>26</v>
      </c>
      <c r="T24">
        <v>4</v>
      </c>
      <c r="U24" s="2">
        <f t="shared" si="0"/>
        <v>26</v>
      </c>
      <c r="W24">
        <v>8</v>
      </c>
      <c r="X24" s="2">
        <f t="shared" si="1"/>
        <v>13</v>
      </c>
      <c r="Z24">
        <v>8</v>
      </c>
      <c r="AA24" s="2">
        <f t="shared" si="2"/>
        <v>13</v>
      </c>
      <c r="AB24" s="2"/>
      <c r="AC24" t="s">
        <v>18</v>
      </c>
      <c r="AD24" t="s">
        <v>38</v>
      </c>
      <c r="AE24">
        <v>4</v>
      </c>
      <c r="AF24" s="2">
        <f t="shared" si="26"/>
        <v>26</v>
      </c>
      <c r="AH24">
        <v>4</v>
      </c>
      <c r="AI24" s="2">
        <f t="shared" si="3"/>
        <v>26</v>
      </c>
      <c r="AK24">
        <v>4</v>
      </c>
      <c r="AL24" s="2">
        <f t="shared" si="4"/>
        <v>26</v>
      </c>
      <c r="AN24">
        <v>4</v>
      </c>
      <c r="AO24" s="2">
        <f t="shared" si="5"/>
        <v>26</v>
      </c>
      <c r="AP24" s="2"/>
      <c r="AQ24" t="s">
        <v>18</v>
      </c>
      <c r="AR24" t="s">
        <v>38</v>
      </c>
      <c r="AS24">
        <v>4</v>
      </c>
      <c r="AT24" s="2">
        <f t="shared" si="27"/>
        <v>26</v>
      </c>
      <c r="AV24">
        <v>4</v>
      </c>
      <c r="AW24" s="2">
        <f t="shared" si="6"/>
        <v>26</v>
      </c>
      <c r="AY24">
        <v>4</v>
      </c>
      <c r="AZ24" s="2">
        <f t="shared" si="7"/>
        <v>26</v>
      </c>
      <c r="BB24">
        <v>4</v>
      </c>
      <c r="BC24" s="2">
        <f t="shared" si="8"/>
        <v>26</v>
      </c>
      <c r="BD24" s="2"/>
      <c r="BE24" t="s">
        <v>18</v>
      </c>
      <c r="BF24" t="s">
        <v>38</v>
      </c>
      <c r="BG24">
        <v>4</v>
      </c>
      <c r="BH24" s="2">
        <f t="shared" si="28"/>
        <v>26</v>
      </c>
      <c r="BJ24">
        <v>4</v>
      </c>
      <c r="BK24" s="2">
        <f t="shared" si="9"/>
        <v>26</v>
      </c>
      <c r="BM24">
        <v>4</v>
      </c>
      <c r="BN24" s="2">
        <f t="shared" si="10"/>
        <v>26</v>
      </c>
      <c r="BP24">
        <v>4</v>
      </c>
      <c r="BQ24" s="2">
        <f t="shared" si="11"/>
        <v>26</v>
      </c>
      <c r="BR24" s="2"/>
      <c r="BS24" t="s">
        <v>18</v>
      </c>
      <c r="BT24" t="s">
        <v>38</v>
      </c>
      <c r="BU24">
        <v>4</v>
      </c>
      <c r="BV24" s="2">
        <f t="shared" si="12"/>
        <v>26</v>
      </c>
      <c r="BX24">
        <v>4</v>
      </c>
      <c r="BY24" s="2">
        <f t="shared" si="13"/>
        <v>26</v>
      </c>
      <c r="CA24">
        <v>4</v>
      </c>
      <c r="CB24" s="2">
        <f t="shared" si="14"/>
        <v>26</v>
      </c>
      <c r="CD24">
        <v>4</v>
      </c>
      <c r="CE24" s="2">
        <f t="shared" si="15"/>
        <v>26</v>
      </c>
      <c r="CF24" s="2"/>
      <c r="CG24" t="s">
        <v>18</v>
      </c>
      <c r="CH24" t="s">
        <v>38</v>
      </c>
      <c r="CI24">
        <v>4</v>
      </c>
      <c r="CJ24" s="2">
        <f t="shared" si="16"/>
        <v>26</v>
      </c>
      <c r="CL24">
        <v>4</v>
      </c>
      <c r="CM24" s="2">
        <f t="shared" si="17"/>
        <v>26</v>
      </c>
      <c r="CO24">
        <v>4</v>
      </c>
      <c r="CP24" s="2">
        <f t="shared" si="18"/>
        <v>26</v>
      </c>
      <c r="CR24">
        <v>4</v>
      </c>
      <c r="CS24" s="2">
        <f t="shared" si="19"/>
        <v>26</v>
      </c>
      <c r="CU24" t="s">
        <v>18</v>
      </c>
      <c r="CV24" t="s">
        <v>38</v>
      </c>
      <c r="CW24">
        <v>4</v>
      </c>
      <c r="CX24" s="2">
        <f t="shared" si="20"/>
        <v>26</v>
      </c>
      <c r="CZ24">
        <v>4</v>
      </c>
      <c r="DA24" s="2">
        <f t="shared" si="21"/>
        <v>26</v>
      </c>
      <c r="DC24">
        <v>4</v>
      </c>
      <c r="DD24" s="2">
        <f t="shared" si="22"/>
        <v>26</v>
      </c>
      <c r="DF24">
        <v>4</v>
      </c>
      <c r="DG24" s="2">
        <f t="shared" si="23"/>
        <v>26</v>
      </c>
    </row>
    <row r="25" spans="2:112" x14ac:dyDescent="0.25">
      <c r="B25" t="s">
        <v>19</v>
      </c>
      <c r="C25" t="s">
        <v>39</v>
      </c>
      <c r="D25" t="s">
        <v>39</v>
      </c>
      <c r="E25">
        <v>64</v>
      </c>
      <c r="F25">
        <v>1</v>
      </c>
      <c r="G25">
        <v>1</v>
      </c>
      <c r="H25">
        <v>1</v>
      </c>
      <c r="I25">
        <v>12</v>
      </c>
      <c r="J25">
        <v>1</v>
      </c>
      <c r="K25" s="3">
        <v>1</v>
      </c>
      <c r="L25">
        <v>784</v>
      </c>
      <c r="M25" s="2">
        <f t="shared" si="24"/>
        <v>2.0408163265306123</v>
      </c>
      <c r="O25" t="s">
        <v>19</v>
      </c>
      <c r="P25" t="s">
        <v>39</v>
      </c>
      <c r="Q25">
        <v>128</v>
      </c>
      <c r="R25" s="2">
        <f t="shared" si="25"/>
        <v>49</v>
      </c>
      <c r="T25">
        <v>128</v>
      </c>
      <c r="U25" s="2">
        <f t="shared" si="0"/>
        <v>49</v>
      </c>
      <c r="W25">
        <v>256</v>
      </c>
      <c r="X25" s="2">
        <f t="shared" si="1"/>
        <v>24.5</v>
      </c>
      <c r="Z25">
        <v>256</v>
      </c>
      <c r="AA25" s="2">
        <f t="shared" si="2"/>
        <v>24.5</v>
      </c>
      <c r="AB25" s="2"/>
      <c r="AC25" t="s">
        <v>19</v>
      </c>
      <c r="AD25" t="s">
        <v>39</v>
      </c>
      <c r="AE25">
        <v>128</v>
      </c>
      <c r="AF25" s="2">
        <f t="shared" si="26"/>
        <v>49</v>
      </c>
      <c r="AH25">
        <v>128</v>
      </c>
      <c r="AI25" s="2">
        <f t="shared" si="3"/>
        <v>49</v>
      </c>
      <c r="AK25">
        <v>128</v>
      </c>
      <c r="AL25" s="2">
        <f t="shared" si="4"/>
        <v>49</v>
      </c>
      <c r="AN25">
        <v>128</v>
      </c>
      <c r="AO25" s="2">
        <f t="shared" si="5"/>
        <v>49</v>
      </c>
      <c r="AP25" s="2"/>
      <c r="AQ25" t="s">
        <v>19</v>
      </c>
      <c r="AR25" t="s">
        <v>39</v>
      </c>
      <c r="AS25">
        <v>128</v>
      </c>
      <c r="AT25" s="2">
        <f t="shared" si="27"/>
        <v>49</v>
      </c>
      <c r="AV25">
        <v>128</v>
      </c>
      <c r="AW25" s="2">
        <f t="shared" si="6"/>
        <v>49</v>
      </c>
      <c r="AY25">
        <v>128</v>
      </c>
      <c r="AZ25" s="2">
        <f t="shared" si="7"/>
        <v>49</v>
      </c>
      <c r="BB25">
        <v>128</v>
      </c>
      <c r="BC25" s="2">
        <f t="shared" si="8"/>
        <v>49</v>
      </c>
      <c r="BD25" s="2"/>
      <c r="BE25" t="s">
        <v>19</v>
      </c>
      <c r="BF25" t="s">
        <v>39</v>
      </c>
      <c r="BG25">
        <v>128</v>
      </c>
      <c r="BH25" s="2">
        <f t="shared" si="28"/>
        <v>49</v>
      </c>
      <c r="BJ25">
        <v>128</v>
      </c>
      <c r="BK25" s="2">
        <f t="shared" si="9"/>
        <v>49</v>
      </c>
      <c r="BM25">
        <v>128</v>
      </c>
      <c r="BN25" s="2">
        <f t="shared" si="10"/>
        <v>49</v>
      </c>
      <c r="BP25">
        <v>128</v>
      </c>
      <c r="BQ25" s="2">
        <f t="shared" si="11"/>
        <v>49</v>
      </c>
      <c r="BR25" s="2"/>
      <c r="BS25" t="s">
        <v>19</v>
      </c>
      <c r="BT25" t="s">
        <v>39</v>
      </c>
      <c r="BU25">
        <v>128</v>
      </c>
      <c r="BV25" s="2">
        <f t="shared" si="12"/>
        <v>49</v>
      </c>
      <c r="BX25">
        <v>128</v>
      </c>
      <c r="BY25" s="2">
        <f t="shared" si="13"/>
        <v>49</v>
      </c>
      <c r="CA25">
        <v>128</v>
      </c>
      <c r="CB25" s="2">
        <f t="shared" si="14"/>
        <v>49</v>
      </c>
      <c r="CD25">
        <v>128</v>
      </c>
      <c r="CE25" s="2">
        <f t="shared" si="15"/>
        <v>49</v>
      </c>
      <c r="CF25" s="2"/>
      <c r="CG25" t="s">
        <v>19</v>
      </c>
      <c r="CH25" t="s">
        <v>39</v>
      </c>
      <c r="CI25">
        <v>128</v>
      </c>
      <c r="CJ25" s="2">
        <f t="shared" si="16"/>
        <v>49</v>
      </c>
      <c r="CL25">
        <v>128</v>
      </c>
      <c r="CM25" s="2">
        <f t="shared" si="17"/>
        <v>49</v>
      </c>
      <c r="CO25">
        <v>128</v>
      </c>
      <c r="CP25" s="2">
        <f t="shared" si="18"/>
        <v>49</v>
      </c>
      <c r="CR25">
        <v>128</v>
      </c>
      <c r="CS25" s="2">
        <f t="shared" si="19"/>
        <v>49</v>
      </c>
      <c r="CU25" t="s">
        <v>19</v>
      </c>
      <c r="CV25" t="s">
        <v>39</v>
      </c>
      <c r="CW25">
        <v>128</v>
      </c>
      <c r="CX25" s="2">
        <f t="shared" si="20"/>
        <v>49</v>
      </c>
      <c r="CZ25">
        <v>128</v>
      </c>
      <c r="DA25" s="2">
        <f t="shared" si="21"/>
        <v>49</v>
      </c>
      <c r="DC25">
        <v>128</v>
      </c>
      <c r="DD25" s="2">
        <f t="shared" si="22"/>
        <v>49</v>
      </c>
      <c r="DF25">
        <v>128</v>
      </c>
      <c r="DG25" s="2">
        <f t="shared" si="23"/>
        <v>49</v>
      </c>
    </row>
    <row r="26" spans="2:112" x14ac:dyDescent="0.25">
      <c r="B26" t="s">
        <v>20</v>
      </c>
      <c r="C26" t="s">
        <v>40</v>
      </c>
      <c r="D26" t="s">
        <v>40</v>
      </c>
      <c r="E26">
        <v>64</v>
      </c>
      <c r="F26">
        <v>1</v>
      </c>
      <c r="G26">
        <v>1</v>
      </c>
      <c r="H26">
        <v>1</v>
      </c>
      <c r="I26">
        <v>1</v>
      </c>
      <c r="J26">
        <v>1</v>
      </c>
      <c r="K26" s="3">
        <v>16</v>
      </c>
      <c r="L26">
        <v>1040</v>
      </c>
      <c r="M26" s="2">
        <f t="shared" si="24"/>
        <v>1.5384615384615385</v>
      </c>
      <c r="O26" t="s">
        <v>20</v>
      </c>
      <c r="P26" t="s">
        <v>40</v>
      </c>
      <c r="Q26">
        <v>4</v>
      </c>
      <c r="R26" s="2">
        <f t="shared" si="25"/>
        <v>130</v>
      </c>
      <c r="T26">
        <v>4</v>
      </c>
      <c r="U26" s="2">
        <f t="shared" si="0"/>
        <v>130</v>
      </c>
      <c r="W26">
        <v>8</v>
      </c>
      <c r="X26" s="2">
        <f t="shared" si="1"/>
        <v>65</v>
      </c>
      <c r="Z26">
        <v>4</v>
      </c>
      <c r="AA26" s="2">
        <f t="shared" si="2"/>
        <v>130</v>
      </c>
      <c r="AB26" s="2"/>
      <c r="AC26" t="s">
        <v>20</v>
      </c>
      <c r="AD26" t="s">
        <v>40</v>
      </c>
      <c r="AE26">
        <v>4</v>
      </c>
      <c r="AF26" s="2">
        <f t="shared" si="26"/>
        <v>130</v>
      </c>
      <c r="AH26">
        <v>4</v>
      </c>
      <c r="AI26" s="2">
        <f t="shared" si="3"/>
        <v>130</v>
      </c>
      <c r="AK26">
        <v>4</v>
      </c>
      <c r="AL26" s="2">
        <f t="shared" si="4"/>
        <v>130</v>
      </c>
      <c r="AN26">
        <v>4</v>
      </c>
      <c r="AO26" s="2">
        <f t="shared" si="5"/>
        <v>130</v>
      </c>
      <c r="AP26" s="2"/>
      <c r="AQ26" t="s">
        <v>20</v>
      </c>
      <c r="AR26" t="s">
        <v>40</v>
      </c>
      <c r="AS26">
        <v>4</v>
      </c>
      <c r="AT26" s="2">
        <f t="shared" si="27"/>
        <v>130</v>
      </c>
      <c r="AV26">
        <v>4</v>
      </c>
      <c r="AW26" s="2">
        <f t="shared" si="6"/>
        <v>130</v>
      </c>
      <c r="AY26">
        <v>4</v>
      </c>
      <c r="AZ26" s="2">
        <f t="shared" si="7"/>
        <v>130</v>
      </c>
      <c r="BB26">
        <v>4</v>
      </c>
      <c r="BC26" s="2">
        <f t="shared" si="8"/>
        <v>130</v>
      </c>
      <c r="BD26" s="2"/>
      <c r="BE26" t="s">
        <v>20</v>
      </c>
      <c r="BF26" t="s">
        <v>40</v>
      </c>
      <c r="BG26">
        <v>4</v>
      </c>
      <c r="BH26" s="2">
        <f t="shared" si="28"/>
        <v>130</v>
      </c>
      <c r="BJ26">
        <v>4</v>
      </c>
      <c r="BK26" s="2">
        <f t="shared" si="9"/>
        <v>130</v>
      </c>
      <c r="BM26">
        <v>4</v>
      </c>
      <c r="BN26" s="2">
        <f t="shared" si="10"/>
        <v>130</v>
      </c>
      <c r="BP26">
        <v>4</v>
      </c>
      <c r="BQ26" s="2">
        <f t="shared" si="11"/>
        <v>130</v>
      </c>
      <c r="BR26" s="2"/>
      <c r="BS26" t="s">
        <v>20</v>
      </c>
      <c r="BT26" t="s">
        <v>40</v>
      </c>
      <c r="BU26">
        <v>4</v>
      </c>
      <c r="BV26" s="2">
        <f t="shared" si="12"/>
        <v>130</v>
      </c>
      <c r="BX26">
        <v>4</v>
      </c>
      <c r="BY26" s="2">
        <f t="shared" si="13"/>
        <v>130</v>
      </c>
      <c r="CA26">
        <v>4</v>
      </c>
      <c r="CB26" s="2">
        <f t="shared" si="14"/>
        <v>130</v>
      </c>
      <c r="CD26">
        <v>4</v>
      </c>
      <c r="CE26" s="2">
        <f t="shared" si="15"/>
        <v>130</v>
      </c>
      <c r="CF26" s="2"/>
      <c r="CG26" t="s">
        <v>20</v>
      </c>
      <c r="CH26" t="s">
        <v>40</v>
      </c>
      <c r="CI26">
        <v>4</v>
      </c>
      <c r="CJ26" s="2">
        <f t="shared" si="16"/>
        <v>130</v>
      </c>
      <c r="CL26">
        <v>4</v>
      </c>
      <c r="CM26" s="2">
        <f t="shared" si="17"/>
        <v>130</v>
      </c>
      <c r="CO26">
        <v>4</v>
      </c>
      <c r="CP26" s="2">
        <f t="shared" si="18"/>
        <v>130</v>
      </c>
      <c r="CR26">
        <v>4</v>
      </c>
      <c r="CS26" s="2">
        <f t="shared" si="19"/>
        <v>130</v>
      </c>
      <c r="CU26" t="s">
        <v>20</v>
      </c>
      <c r="CV26" t="s">
        <v>40</v>
      </c>
      <c r="CW26">
        <v>4</v>
      </c>
      <c r="CX26" s="2">
        <f t="shared" si="20"/>
        <v>130</v>
      </c>
      <c r="CZ26">
        <v>4</v>
      </c>
      <c r="DA26" s="2">
        <f t="shared" si="21"/>
        <v>130</v>
      </c>
      <c r="DC26">
        <v>4</v>
      </c>
      <c r="DD26" s="2">
        <f t="shared" si="22"/>
        <v>130</v>
      </c>
      <c r="DF26">
        <v>4</v>
      </c>
      <c r="DG26" s="2">
        <f t="shared" si="23"/>
        <v>130</v>
      </c>
    </row>
    <row r="27" spans="2:112" x14ac:dyDescent="0.25">
      <c r="B27" t="s">
        <v>21</v>
      </c>
      <c r="C27" t="s">
        <v>68</v>
      </c>
      <c r="D27" t="s">
        <v>41</v>
      </c>
      <c r="E27">
        <v>1</v>
      </c>
      <c r="F27">
        <v>1024</v>
      </c>
      <c r="G27">
        <v>1</v>
      </c>
      <c r="H27">
        <v>1</v>
      </c>
      <c r="I27">
        <v>1</v>
      </c>
      <c r="J27">
        <v>1</v>
      </c>
      <c r="K27" s="3">
        <v>1</v>
      </c>
      <c r="L27">
        <v>1040</v>
      </c>
      <c r="M27" s="2">
        <f t="shared" si="24"/>
        <v>1.5384615384615385</v>
      </c>
      <c r="O27" t="s">
        <v>21</v>
      </c>
      <c r="P27" t="s">
        <v>68</v>
      </c>
      <c r="Q27">
        <v>64</v>
      </c>
      <c r="R27" s="2">
        <f t="shared" si="25"/>
        <v>130</v>
      </c>
      <c r="T27">
        <v>64</v>
      </c>
      <c r="U27" s="2">
        <f t="shared" si="0"/>
        <v>130</v>
      </c>
      <c r="W27">
        <v>256</v>
      </c>
      <c r="X27" s="2">
        <f t="shared" si="1"/>
        <v>32.5</v>
      </c>
      <c r="Z27">
        <v>256</v>
      </c>
      <c r="AA27" s="2">
        <f t="shared" si="2"/>
        <v>32.5</v>
      </c>
      <c r="AB27" s="2"/>
      <c r="AC27" t="s">
        <v>21</v>
      </c>
      <c r="AD27" t="s">
        <v>68</v>
      </c>
      <c r="AE27">
        <v>64</v>
      </c>
      <c r="AF27" s="2">
        <f t="shared" si="26"/>
        <v>130</v>
      </c>
      <c r="AH27">
        <v>64</v>
      </c>
      <c r="AI27" s="2">
        <f t="shared" si="3"/>
        <v>130</v>
      </c>
      <c r="AK27">
        <v>256</v>
      </c>
      <c r="AL27" s="2">
        <f t="shared" si="4"/>
        <v>32.5</v>
      </c>
      <c r="AN27">
        <v>256</v>
      </c>
      <c r="AO27" s="2">
        <f t="shared" si="5"/>
        <v>32.5</v>
      </c>
      <c r="AP27" s="2"/>
      <c r="AQ27" t="s">
        <v>21</v>
      </c>
      <c r="AR27" t="s">
        <v>68</v>
      </c>
      <c r="AS27">
        <v>16</v>
      </c>
      <c r="AT27" s="2">
        <f t="shared" si="27"/>
        <v>520</v>
      </c>
      <c r="AV27">
        <v>16</v>
      </c>
      <c r="AW27" s="2">
        <f t="shared" si="6"/>
        <v>520</v>
      </c>
      <c r="AY27">
        <v>128</v>
      </c>
      <c r="AZ27" s="2">
        <f t="shared" si="7"/>
        <v>65</v>
      </c>
      <c r="BB27">
        <v>128</v>
      </c>
      <c r="BC27" s="2">
        <f t="shared" si="8"/>
        <v>65</v>
      </c>
      <c r="BD27" s="2"/>
      <c r="BE27" t="s">
        <v>21</v>
      </c>
      <c r="BF27" t="s">
        <v>68</v>
      </c>
      <c r="BG27">
        <v>4</v>
      </c>
      <c r="BH27" s="2">
        <f t="shared" si="28"/>
        <v>2080</v>
      </c>
      <c r="BJ27">
        <v>4</v>
      </c>
      <c r="BK27" s="2">
        <f t="shared" si="9"/>
        <v>2080</v>
      </c>
      <c r="BM27">
        <v>64</v>
      </c>
      <c r="BN27" s="2">
        <f t="shared" si="10"/>
        <v>130</v>
      </c>
      <c r="BP27">
        <v>64</v>
      </c>
      <c r="BQ27" s="2">
        <f t="shared" si="11"/>
        <v>130</v>
      </c>
      <c r="BR27" s="2"/>
      <c r="BS27" t="s">
        <v>21</v>
      </c>
      <c r="BT27" t="s">
        <v>68</v>
      </c>
      <c r="BU27">
        <v>4</v>
      </c>
      <c r="BV27" s="2">
        <f t="shared" si="12"/>
        <v>2080</v>
      </c>
      <c r="BX27">
        <v>4</v>
      </c>
      <c r="BY27" s="2">
        <f t="shared" si="13"/>
        <v>2080</v>
      </c>
      <c r="CA27">
        <v>64</v>
      </c>
      <c r="CB27" s="2">
        <f t="shared" si="14"/>
        <v>130</v>
      </c>
      <c r="CD27">
        <v>64</v>
      </c>
      <c r="CE27" s="2">
        <f t="shared" si="15"/>
        <v>130</v>
      </c>
      <c r="CF27" s="2"/>
      <c r="CG27" t="s">
        <v>21</v>
      </c>
      <c r="CH27" t="s">
        <v>68</v>
      </c>
      <c r="CI27">
        <v>4</v>
      </c>
      <c r="CJ27" s="2">
        <f t="shared" si="16"/>
        <v>2080</v>
      </c>
      <c r="CL27">
        <v>4</v>
      </c>
      <c r="CM27" s="2">
        <f t="shared" si="17"/>
        <v>2080</v>
      </c>
      <c r="CO27">
        <v>64</v>
      </c>
      <c r="CP27" s="2">
        <f t="shared" si="18"/>
        <v>130</v>
      </c>
      <c r="CR27">
        <v>64</v>
      </c>
      <c r="CS27" s="2">
        <f t="shared" si="19"/>
        <v>130</v>
      </c>
      <c r="CU27" t="s">
        <v>21</v>
      </c>
      <c r="CV27" t="s">
        <v>68</v>
      </c>
      <c r="CW27">
        <v>4</v>
      </c>
      <c r="CX27" s="2">
        <f t="shared" si="20"/>
        <v>2080</v>
      </c>
      <c r="CZ27">
        <v>4</v>
      </c>
      <c r="DA27" s="2">
        <f t="shared" si="21"/>
        <v>2080</v>
      </c>
      <c r="DC27">
        <v>64</v>
      </c>
      <c r="DD27" s="2">
        <f t="shared" si="22"/>
        <v>130</v>
      </c>
      <c r="DF27">
        <v>64</v>
      </c>
      <c r="DG27" s="2">
        <f t="shared" si="23"/>
        <v>130</v>
      </c>
    </row>
    <row r="29" spans="2:112" x14ac:dyDescent="0.25">
      <c r="B29" t="s">
        <v>56</v>
      </c>
      <c r="R29">
        <f>$B37/SUM($B37:$B40)</f>
        <v>5.185185185185185E-2</v>
      </c>
      <c r="U29">
        <f>$B38/SUM($B37:$B40)</f>
        <v>7.7777777777777779E-2</v>
      </c>
      <c r="X29">
        <f>$B40/SUM($B37:$B40)</f>
        <v>0.85925925925925928</v>
      </c>
      <c r="AA29">
        <f>$B39/SUM($B37:$B40)</f>
        <v>1.1111111111111112E-2</v>
      </c>
      <c r="AF29">
        <f>$B37/SUM($B37:$B40)</f>
        <v>5.185185185185185E-2</v>
      </c>
      <c r="AI29">
        <f>$B38/SUM($B37:$B40)</f>
        <v>7.7777777777777779E-2</v>
      </c>
      <c r="AL29">
        <f>$B40/SUM($B37:$B40)</f>
        <v>0.85925925925925928</v>
      </c>
      <c r="AO29">
        <f>$B39/SUM($B37:$B40)</f>
        <v>1.1111111111111112E-2</v>
      </c>
      <c r="AT29">
        <f>$B37/SUM($B37:$B40)</f>
        <v>5.185185185185185E-2</v>
      </c>
      <c r="AW29">
        <f>$B38/SUM($B37:$B40)</f>
        <v>7.7777777777777779E-2</v>
      </c>
      <c r="AZ29">
        <f>$B40/SUM($B37:$B40)</f>
        <v>0.85925925925925928</v>
      </c>
      <c r="BC29">
        <f>$B39/SUM($B37:$B40)</f>
        <v>1.1111111111111112E-2</v>
      </c>
      <c r="BH29">
        <f>$B37/SUM($B37:$B40)</f>
        <v>5.185185185185185E-2</v>
      </c>
      <c r="BK29">
        <f>$B38/SUM($B37:$B40)</f>
        <v>7.7777777777777779E-2</v>
      </c>
      <c r="BN29">
        <f>$B40/SUM($B37:$B40)</f>
        <v>0.85925925925925928</v>
      </c>
      <c r="BQ29">
        <f>$B39/SUM($B37:$B40)</f>
        <v>1.1111111111111112E-2</v>
      </c>
      <c r="BV29">
        <f>$B37/SUM($B37:$B40)</f>
        <v>5.185185185185185E-2</v>
      </c>
      <c r="BY29">
        <f>$B38/SUM($B37:$B40)</f>
        <v>7.7777777777777779E-2</v>
      </c>
      <c r="CB29">
        <f>$B40/SUM($B37:$B40)</f>
        <v>0.85925925925925928</v>
      </c>
      <c r="CE29">
        <f>$B39/SUM($B37:$B40)</f>
        <v>1.1111111111111112E-2</v>
      </c>
      <c r="CJ29">
        <f>$B37/SUM($B37:$B40)</f>
        <v>5.185185185185185E-2</v>
      </c>
      <c r="CM29">
        <f>$B38/SUM($B37:$B40)</f>
        <v>7.7777777777777779E-2</v>
      </c>
      <c r="CP29">
        <f>$B40/SUM($B37:$B40)</f>
        <v>0.85925925925925928</v>
      </c>
      <c r="CS29">
        <f>$B39/SUM($B37:$B40)</f>
        <v>1.1111111111111112E-2</v>
      </c>
      <c r="CX29">
        <f>$B37/SUM($B37:$B40)</f>
        <v>5.185185185185185E-2</v>
      </c>
      <c r="DA29">
        <f>$B38/SUM($B37:$B40)</f>
        <v>7.7777777777777779E-2</v>
      </c>
      <c r="DD29">
        <f>$B40/SUM($B37:$B40)</f>
        <v>0.85925925925925928</v>
      </c>
      <c r="DG29">
        <f>$B39/SUM($B37:$B40)</f>
        <v>1.1111111111111112E-2</v>
      </c>
    </row>
    <row r="30" spans="2:112" x14ac:dyDescent="0.25">
      <c r="B30" t="s">
        <v>54</v>
      </c>
      <c r="Q30" t="s">
        <v>91</v>
      </c>
      <c r="R30" s="2">
        <f>SUM(R6:R27)-R14-R16-R18-R20-R22</f>
        <v>4794.000032552005</v>
      </c>
      <c r="U30" s="2">
        <f>SUM(U6:U27)-U14-U16-U18-U20-U22</f>
        <v>4794.0000258959981</v>
      </c>
      <c r="X30" s="2">
        <f>SUM(X6:X27)-X14-X16-X18-X20-X22</f>
        <v>1084.0000270400003</v>
      </c>
      <c r="AA30" s="2">
        <f>SUM(AA6:AA27)-AA14-AA16-AA18-AA20-AA22</f>
        <v>1149.0000365040009</v>
      </c>
      <c r="AB30" t="s">
        <v>83</v>
      </c>
      <c r="AC30" s="2"/>
      <c r="AE30" t="s">
        <v>91</v>
      </c>
      <c r="AF30" s="2">
        <f>SUM(AF6:AF27)-AF14-AF16-AF18-AF20-AF22</f>
        <v>8954.000031928008</v>
      </c>
      <c r="AI30" s="2">
        <f>SUM(AI6:AI27)-AI14-AI16-AI18-AI20-AI22</f>
        <v>9994.0000252720001</v>
      </c>
      <c r="AL30" s="2">
        <f>SUM(AL6:AL27)-AL14-AL16-AL18-AL20-AL22</f>
        <v>991.50002599999857</v>
      </c>
      <c r="AO30" s="2">
        <f>SUM(AO6:AO27)-AO14-AO16-AO18-AO20-AO22</f>
        <v>2681.5000365040009</v>
      </c>
      <c r="AP30" t="s">
        <v>83</v>
      </c>
      <c r="AQ30" s="2"/>
      <c r="AS30" t="s">
        <v>91</v>
      </c>
      <c r="AT30" s="2">
        <f>SUM(AT6:AT27)-AT14-AT16-AT18-AT20-AT22</f>
        <v>10384.000031928008</v>
      </c>
      <c r="AW30" s="2">
        <f>SUM(AW6:AW27)-AW14-AW16-AW18-AW20-AW22</f>
        <v>12464.000025272</v>
      </c>
      <c r="AZ30" s="2">
        <f>SUM(AZ6:AZ27)-AZ14-AZ16-AZ18-AZ20-AZ22</f>
        <v>2129.0000259999988</v>
      </c>
      <c r="BC30" s="2">
        <f>SUM(BC6:BC27)-BC14-BC16-BC18-BC20-BC22</f>
        <v>3559.0000365040009</v>
      </c>
      <c r="BD30" t="s">
        <v>83</v>
      </c>
      <c r="BE30" s="2"/>
      <c r="BG30" t="s">
        <v>91</v>
      </c>
      <c r="BH30" s="2">
        <f>SUM(BH6:BH27)-BH14-BH16-BH18-BH20-BH22</f>
        <v>11944.000031928008</v>
      </c>
      <c r="BK30" s="2">
        <f>SUM(BK6:BK27)-BK14-BK16-BK18-BK20-BK22</f>
        <v>14024.000025272</v>
      </c>
      <c r="BN30" s="2">
        <f>SUM(BN6:BN27)-BN14-BN16-BN18-BN20-BN22</f>
        <v>2974.0000257919992</v>
      </c>
      <c r="BQ30" s="2">
        <f>SUM(BQ6:BQ27)-BQ14-BQ16-BQ18-BQ20-BQ22</f>
        <v>4274.0000362960009</v>
      </c>
      <c r="BR30" t="s">
        <v>83</v>
      </c>
      <c r="BS30" s="2"/>
      <c r="BU30" t="s">
        <v>91</v>
      </c>
      <c r="BV30" s="2">
        <f>SUM(BV6:BV27)-BV14-BV16-BV18-BV20-BV22</f>
        <v>11944.000031928008</v>
      </c>
      <c r="BY30" s="2">
        <f>SUM(BY6:BY27)-BY14-BY16-BY18-BY20-BY22</f>
        <v>14024.000025272</v>
      </c>
      <c r="CB30" s="2">
        <f>SUM(CB6:CB27)-CB14-CB16-CB18-CB20-CB22</f>
        <v>7134.0000259999979</v>
      </c>
      <c r="CE30" s="2">
        <f>SUM(CE6:CE27)-CE14-CE16-CE18-CE20-CE22</f>
        <v>7914.0000360880013</v>
      </c>
      <c r="CF30" t="s">
        <v>83</v>
      </c>
      <c r="CG30" s="2"/>
      <c r="CI30" t="s">
        <v>91</v>
      </c>
      <c r="CJ30" s="2">
        <f>SUM(CJ6:CJ27)-CJ14-CJ16-CJ18-CJ20-CJ22</f>
        <v>14024.000031928008</v>
      </c>
      <c r="CM30" s="2">
        <f>SUM(CM6:CM27)-CM14-CM16-CM18-CM20-CM22</f>
        <v>14024.000025272</v>
      </c>
      <c r="CP30" s="2">
        <f>SUM(CP6:CP27)-CP14-CP16-CP18-CP20-CP22</f>
        <v>10254.000025168003</v>
      </c>
      <c r="CS30" s="2">
        <f>SUM(CS6:CS27)-CS14-CS16-CS18-CS20-CS22</f>
        <v>7914.0000360880013</v>
      </c>
      <c r="CT30" t="s">
        <v>83</v>
      </c>
      <c r="CU30" s="2"/>
      <c r="CW30" t="s">
        <v>91</v>
      </c>
      <c r="CX30" s="2">
        <f>SUM(CX6:CX27)-CX14-CX16-CX18-CX20-CX22</f>
        <v>14024.000031928008</v>
      </c>
      <c r="DA30" s="2">
        <f>SUM(DA6:DA27)-DA14-DA16-DA18-DA20-DA22</f>
        <v>14024.000025272</v>
      </c>
      <c r="DD30" s="2">
        <f>SUM(DD6:DD27)-DD14-DD16-DD18-DD20-DD22</f>
        <v>9214.000025168003</v>
      </c>
      <c r="DG30" s="2">
        <f>SUM(DG6:DG27)-DG14-DG16-DG18-DG20-DG22</f>
        <v>7914.0000360880013</v>
      </c>
      <c r="DH30" t="s">
        <v>83</v>
      </c>
    </row>
    <row r="31" spans="2:112" x14ac:dyDescent="0.25">
      <c r="B31" t="s">
        <v>87</v>
      </c>
      <c r="D31">
        <v>14500</v>
      </c>
      <c r="AB31" s="5">
        <f>$D$31-$D$33</f>
        <v>14500</v>
      </c>
      <c r="AP31" s="5">
        <f>$D$31-$D$33</f>
        <v>14500</v>
      </c>
      <c r="BD31" s="5">
        <f>$D$31-$D$33</f>
        <v>14500</v>
      </c>
      <c r="BR31" s="5">
        <f>$D$31-$D$33</f>
        <v>14500</v>
      </c>
      <c r="CF31" s="5">
        <f>$D$31-$D$33</f>
        <v>14500</v>
      </c>
      <c r="CT31" s="5">
        <f>$D$31-$D$33</f>
        <v>14500</v>
      </c>
      <c r="DH31" s="5">
        <f>$D$31-$D$33</f>
        <v>14500</v>
      </c>
    </row>
    <row r="32" spans="2:112" x14ac:dyDescent="0.25">
      <c r="B32" t="s">
        <v>55</v>
      </c>
      <c r="R32" s="2">
        <f>R14+R16+R18+R20</f>
        <v>16640.000029952003</v>
      </c>
      <c r="U32" s="2">
        <f>U14+U16+U18+U20</f>
        <v>33280.000023296001</v>
      </c>
      <c r="X32" s="2">
        <f>X14+X16+X18+X20</f>
        <v>33280.000023296001</v>
      </c>
      <c r="AA32" s="2">
        <f>AA14+AA16+AA18+AA20</f>
        <v>8320.0000332799991</v>
      </c>
      <c r="AB32" s="2"/>
      <c r="AC32" s="2"/>
      <c r="AF32" s="2">
        <f>AF14+AF16+AF18+AF20</f>
        <v>16640.000029952003</v>
      </c>
      <c r="AI32" s="2">
        <f>AI14+AI16+AI18+AI20</f>
        <v>33280.000023296001</v>
      </c>
      <c r="AL32" s="2">
        <f>AL14+AL16+AL18+AL20</f>
        <v>8320.0000232959992</v>
      </c>
      <c r="AO32" s="2">
        <f>AO14+AO16+AO18+AO20</f>
        <v>8320.0000332799991</v>
      </c>
      <c r="AP32" s="2"/>
      <c r="AQ32" s="2"/>
      <c r="AT32" s="2">
        <f>AT14+AT16+AT18+AT20</f>
        <v>16640.000029952003</v>
      </c>
      <c r="AW32" s="2">
        <f>AW14+AW16+AW18+AW20</f>
        <v>33280.000023296001</v>
      </c>
      <c r="AZ32" s="2">
        <f>AZ14+AZ16+AZ18+AZ20</f>
        <v>8320.0000232959992</v>
      </c>
      <c r="BC32" s="2">
        <f>BC14+BC16+BC18+BC20</f>
        <v>8320.0000332799991</v>
      </c>
      <c r="BD32" s="2"/>
      <c r="BE32" s="2"/>
      <c r="BH32" s="2">
        <f>BH14+BH16+BH18+BH20</f>
        <v>16640.000029952003</v>
      </c>
      <c r="BK32" s="2">
        <f>BK14+BK16+BK18+BK20</f>
        <v>33280.000023296001</v>
      </c>
      <c r="BN32" s="2">
        <f>BN14+BN16+BN18+BN20</f>
        <v>8320.0000232959992</v>
      </c>
      <c r="BQ32" s="2">
        <f>BQ14+BQ16+BQ18+BQ20</f>
        <v>8320.0000332799991</v>
      </c>
      <c r="BR32" s="2"/>
      <c r="BS32" s="2"/>
      <c r="BV32" s="2">
        <f>BV14+BV16+BV18+BV20</f>
        <v>16640.000029952003</v>
      </c>
      <c r="BY32" s="2">
        <f>BY14+BY16+BY18+BY20</f>
        <v>33280.000023296001</v>
      </c>
      <c r="CB32" s="2">
        <f>CB14+CB16+CB18+CB20</f>
        <v>8320.0000232959992</v>
      </c>
      <c r="CE32" s="2">
        <f>CE14+CE16+CE18+CE20</f>
        <v>8320.0000332799991</v>
      </c>
      <c r="CF32" s="2"/>
      <c r="CG32" s="2"/>
      <c r="CJ32" s="2">
        <f>CJ14+CJ16+CJ18+CJ20</f>
        <v>16640.000029952003</v>
      </c>
      <c r="CM32" s="2">
        <f>CM14+CM16+CM18+CM20</f>
        <v>33280.000023296001</v>
      </c>
      <c r="CP32" s="2">
        <f>CP14+CP16+CP18+CP20</f>
        <v>8320.0000232959992</v>
      </c>
      <c r="CS32" s="2">
        <f>CS14+CS16+CS18+CS20</f>
        <v>8320.0000332799991</v>
      </c>
      <c r="CU32" s="2"/>
      <c r="CX32" s="2">
        <f>CX14+CX16+CX18+CX20</f>
        <v>16640.000029952003</v>
      </c>
      <c r="DA32" s="2">
        <f>DA14+DA16+DA18+DA20</f>
        <v>33280.000023296001</v>
      </c>
      <c r="DD32" s="2">
        <f>DD14+DD16+DD18+DD20</f>
        <v>8320.0000232959992</v>
      </c>
      <c r="DG32" s="2">
        <f>DG14+DG16+DG18+DG20</f>
        <v>8320.0000332799991</v>
      </c>
    </row>
    <row r="33" spans="1:112" x14ac:dyDescent="0.25">
      <c r="B33" t="s">
        <v>88</v>
      </c>
      <c r="D33">
        <v>0</v>
      </c>
    </row>
    <row r="34" spans="1:112" x14ac:dyDescent="0.25">
      <c r="B34" t="s">
        <v>80</v>
      </c>
      <c r="Z34" t="s">
        <v>89</v>
      </c>
      <c r="AA34" s="2">
        <f>R30*R29+U30*U29+X30*X29+AA30*AA29+(8*$B41*$L22/$K22)/(60*SUM($B37:$B40))</f>
        <v>1713.559286601245</v>
      </c>
      <c r="AB34" t="s">
        <v>83</v>
      </c>
      <c r="AN34" t="s">
        <v>89</v>
      </c>
      <c r="AO34" s="2">
        <f>AF30*AF29+AI30*AI29+AL30*AL29+AO30*AO29+(8*$B41*$L22/$K22)/(60*SUM($B37:$B40))</f>
        <v>2271.2537300711692</v>
      </c>
      <c r="AP34" t="s">
        <v>83</v>
      </c>
      <c r="BB34" t="s">
        <v>89</v>
      </c>
      <c r="BC34" s="2">
        <f>AT30*AT29+AW30*AW29+AZ30*AZ29+BC30*BC29+(8*$B41*$L22/$K22)/(60*SUM($B37:$B40))</f>
        <v>3524.6703967378362</v>
      </c>
      <c r="BD34" t="s">
        <v>83</v>
      </c>
      <c r="BP34" t="s">
        <v>89</v>
      </c>
      <c r="BQ34" s="2">
        <f>BH30*BH29+BK30*BK29+BN30*BN29+BQ30*BQ29+(8*$B41*$L22/$K22)/(60*SUM($B37:$B40))</f>
        <v>4460.9111372975412</v>
      </c>
      <c r="BR34" t="s">
        <v>83</v>
      </c>
      <c r="CD34" t="s">
        <v>89</v>
      </c>
      <c r="CE34" s="2">
        <f>BV30*BV29+BY30*BY29+CB30*CB29+CE30*CE29+(8*$B41*$L22/$K22)/(60*SUM($B37:$B40))</f>
        <v>8075.8741004369185</v>
      </c>
      <c r="CF34" t="s">
        <v>83</v>
      </c>
      <c r="CR34" t="s">
        <v>89</v>
      </c>
      <c r="CS34" s="2">
        <f>CJ30*CJ29+CM30*CM29+CP30*CP29+CS30*CS29+(8*$B41*$L22/$K22)/(60*SUM($B37:$B40))</f>
        <v>10864.614840462758</v>
      </c>
      <c r="CT34" t="s">
        <v>83</v>
      </c>
      <c r="DF34" t="s">
        <v>89</v>
      </c>
      <c r="DG34" s="2">
        <f>CX30*CX29+DA30*DA29+DD30*DD29+DG30*DG29+(8*$B41*$L22/$K22)/(60*SUM($B37:$B40))</f>
        <v>9970.9852108331288</v>
      </c>
      <c r="DH34" t="s">
        <v>83</v>
      </c>
    </row>
    <row r="35" spans="1:112" x14ac:dyDescent="0.25">
      <c r="B35" t="s">
        <v>83</v>
      </c>
      <c r="C35">
        <v>2200</v>
      </c>
      <c r="AB35" s="5">
        <f>$C35*R2</f>
        <v>2200</v>
      </c>
      <c r="AP35" s="5">
        <f>$C35*AF2</f>
        <v>2200</v>
      </c>
      <c r="BD35" s="5">
        <f>$C35*AT2</f>
        <v>3300</v>
      </c>
      <c r="BR35" s="5">
        <f>$C35*BH2</f>
        <v>4400</v>
      </c>
      <c r="CF35" s="5">
        <f>$C35*BV2</f>
        <v>7150</v>
      </c>
      <c r="CT35" s="5">
        <f>$C35*CJ2</f>
        <v>9900</v>
      </c>
      <c r="DH35" s="5">
        <f>$C35*CX2</f>
        <v>8800</v>
      </c>
    </row>
    <row r="36" spans="1:112" x14ac:dyDescent="0.25">
      <c r="Z36" t="s">
        <v>90</v>
      </c>
      <c r="AA36" s="2">
        <f>R32*R29+U32*U29+X32*X29+AA32*AA29</f>
        <v>32139.851875603916</v>
      </c>
      <c r="AB36" t="s">
        <v>83</v>
      </c>
      <c r="AN36" t="s">
        <v>90</v>
      </c>
      <c r="AO36" s="2">
        <f>AF32*AF29+AI32*AI29+AL32*AL29+AO32*AO29</f>
        <v>10692.740764492799</v>
      </c>
      <c r="AP36" t="s">
        <v>83</v>
      </c>
      <c r="BB36" t="s">
        <v>90</v>
      </c>
      <c r="BC36" s="2">
        <f>AT32*AT29+AW32*AW29+AZ32*AZ29+BC32*BC29</f>
        <v>10692.740764492799</v>
      </c>
      <c r="BD36" t="s">
        <v>83</v>
      </c>
      <c r="BP36" t="s">
        <v>90</v>
      </c>
      <c r="BQ36" s="2">
        <f>BH32*BH29+BK32*BK29+BN32*BN29+BQ32*BQ29</f>
        <v>10692.740764492799</v>
      </c>
      <c r="BR36" t="s">
        <v>83</v>
      </c>
      <c r="CD36" t="s">
        <v>90</v>
      </c>
      <c r="CE36" s="2">
        <f>BV32*BV29+BY32*BY29+CB32*CB29+CE32*CE29</f>
        <v>10692.740764492799</v>
      </c>
      <c r="CF36" t="s">
        <v>83</v>
      </c>
      <c r="CR36" t="s">
        <v>90</v>
      </c>
      <c r="CS36" s="2">
        <f>CJ32*CJ29+CM32*CM29+CP32*CP29+CS32*CS29</f>
        <v>10692.740764492799</v>
      </c>
      <c r="CT36" t="s">
        <v>83</v>
      </c>
      <c r="DF36" t="s">
        <v>90</v>
      </c>
      <c r="DG36" s="2">
        <f>CX32*CX29+DA32*DA29+DD32*DD29+DG32*DG29</f>
        <v>10692.740764492799</v>
      </c>
      <c r="DH36" t="s">
        <v>83</v>
      </c>
    </row>
    <row r="37" spans="1:112" x14ac:dyDescent="0.25">
      <c r="B37">
        <v>14</v>
      </c>
      <c r="D37" t="s">
        <v>69</v>
      </c>
      <c r="AB37" s="5">
        <v>11000</v>
      </c>
      <c r="AP37" s="5">
        <v>11000</v>
      </c>
      <c r="BD37" s="5">
        <v>11000</v>
      </c>
      <c r="BK37">
        <v>16</v>
      </c>
      <c r="BR37" s="5">
        <v>11000</v>
      </c>
      <c r="CF37" s="5">
        <v>11000</v>
      </c>
      <c r="CT37" s="5">
        <v>11000</v>
      </c>
      <c r="DH37" s="5">
        <v>11000</v>
      </c>
    </row>
    <row r="38" spans="1:112" x14ac:dyDescent="0.25">
      <c r="B38">
        <v>21</v>
      </c>
      <c r="D38" t="s">
        <v>70</v>
      </c>
      <c r="AK38">
        <v>64</v>
      </c>
    </row>
    <row r="39" spans="1:112" x14ac:dyDescent="0.25">
      <c r="B39">
        <v>3</v>
      </c>
      <c r="D39" t="s">
        <v>71</v>
      </c>
    </row>
    <row r="40" spans="1:112" x14ac:dyDescent="0.25">
      <c r="B40">
        <f>4.5*60-B39-B38-B37</f>
        <v>232</v>
      </c>
      <c r="D40" t="s">
        <v>72</v>
      </c>
    </row>
    <row r="41" spans="1:112" x14ac:dyDescent="0.25">
      <c r="B41">
        <v>6</v>
      </c>
      <c r="D41" t="s">
        <v>73</v>
      </c>
    </row>
    <row r="45" spans="1:112" x14ac:dyDescent="0.25">
      <c r="A45" t="s">
        <v>86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mcfadden</dc:creator>
  <cp:lastModifiedBy>mcfadden</cp:lastModifiedBy>
  <dcterms:created xsi:type="dcterms:W3CDTF">2013-04-17T22:54:43Z</dcterms:created>
  <dcterms:modified xsi:type="dcterms:W3CDTF">2014-07-08T01:51:14Z</dcterms:modified>
</cp:coreProperties>
</file>